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Экономика\VEGA\МУНИЦИПАЛЬНЫЕ  ПРОГРАММЫ\ПРОГРАММы\Отчеты 2024\Год\Сводный доклад 2024\"/>
    </mc:Choice>
  </mc:AlternateContent>
  <bookViews>
    <workbookView xWindow="0" yWindow="0" windowWidth="23040" windowHeight="9408"/>
  </bookViews>
  <sheets>
    <sheet name="2024 ФАКТ" sheetId="1" r:id="rId1"/>
    <sheet name="Лист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5" i="1" l="1"/>
  <c r="J35" i="1"/>
  <c r="L36" i="1"/>
  <c r="L69" i="1" l="1"/>
  <c r="K31" i="1" l="1"/>
  <c r="J31" i="1"/>
  <c r="L82" i="1" l="1"/>
  <c r="L19" i="1" l="1"/>
  <c r="K69" i="1" l="1"/>
  <c r="J69" i="1"/>
  <c r="K82" i="1" l="1"/>
  <c r="J82" i="1"/>
  <c r="L87" i="1"/>
  <c r="K64" i="1" l="1"/>
  <c r="J64" i="1"/>
  <c r="L65" i="1"/>
  <c r="L66" i="1"/>
  <c r="L67" i="1"/>
  <c r="L68" i="1"/>
  <c r="L64" i="1" l="1"/>
  <c r="K44" i="1" l="1"/>
  <c r="K42" i="1" s="1"/>
  <c r="J44" i="1"/>
  <c r="J42" i="1" s="1"/>
  <c r="L42" i="1" l="1"/>
  <c r="L91" i="1" l="1"/>
  <c r="K88" i="1"/>
  <c r="J88" i="1"/>
  <c r="L80" i="1" l="1"/>
  <c r="K22" i="1" l="1"/>
  <c r="J22" i="1"/>
  <c r="J4" i="1" l="1"/>
  <c r="K57" i="1"/>
  <c r="K54" i="1" s="1"/>
  <c r="J57" i="1"/>
  <c r="J54" i="1" s="1"/>
  <c r="L57" i="1" l="1"/>
  <c r="L89" i="1"/>
  <c r="L90" i="1"/>
  <c r="L54" i="1" l="1"/>
  <c r="L81" i="1" l="1"/>
  <c r="L71" i="1" l="1"/>
  <c r="L72" i="1"/>
  <c r="L73" i="1"/>
  <c r="L74" i="1"/>
  <c r="L70" i="1"/>
  <c r="L60" i="1"/>
  <c r="L59" i="1"/>
  <c r="L58" i="1"/>
  <c r="L34" i="1" l="1"/>
  <c r="L35" i="1" l="1"/>
  <c r="L88" i="1" l="1"/>
  <c r="L9" i="1"/>
  <c r="L84" i="1" l="1"/>
  <c r="L85" i="1"/>
  <c r="L86" i="1"/>
  <c r="L83" i="1"/>
  <c r="L31" i="1" l="1"/>
  <c r="E156" i="1" l="1"/>
  <c r="K50" i="1" l="1"/>
  <c r="K79" i="1" l="1"/>
  <c r="J79" i="1"/>
  <c r="L79" i="1" l="1"/>
  <c r="L12" i="1"/>
  <c r="L44" i="1" l="1"/>
  <c r="L45" i="1"/>
  <c r="L46" i="1"/>
  <c r="L47" i="1"/>
  <c r="L48" i="1"/>
  <c r="L49" i="1"/>
  <c r="L62" i="1" l="1"/>
  <c r="L63" i="1"/>
  <c r="L76" i="1"/>
  <c r="L77" i="1"/>
  <c r="L78" i="1"/>
  <c r="L43" i="1"/>
  <c r="L51" i="1"/>
  <c r="L52" i="1"/>
  <c r="L53" i="1"/>
  <c r="L37" i="1"/>
  <c r="L38" i="1"/>
  <c r="L13" i="1"/>
  <c r="L5" i="1"/>
  <c r="L6" i="1"/>
  <c r="L7" i="1"/>
  <c r="L8" i="1"/>
  <c r="L10" i="1"/>
  <c r="L15" i="1"/>
  <c r="L16" i="1"/>
  <c r="L17" i="1"/>
  <c r="L18" i="1"/>
  <c r="L21" i="1"/>
  <c r="L55" i="1"/>
  <c r="L56" i="1"/>
  <c r="K75" i="1"/>
  <c r="J75" i="1"/>
  <c r="K61" i="1"/>
  <c r="J61" i="1"/>
  <c r="J50" i="1"/>
  <c r="K39" i="1"/>
  <c r="J39" i="1"/>
  <c r="K14" i="1"/>
  <c r="J14" i="1"/>
  <c r="K11" i="1"/>
  <c r="J11" i="1"/>
  <c r="K4" i="1"/>
  <c r="J92" i="1" l="1"/>
  <c r="K92" i="1"/>
  <c r="L11" i="1"/>
  <c r="L4" i="1"/>
  <c r="L61" i="1"/>
  <c r="L50" i="1"/>
  <c r="L75" i="1"/>
  <c r="L14" i="1"/>
  <c r="L92" i="1" l="1"/>
</calcChain>
</file>

<file path=xl/sharedStrings.xml><?xml version="1.0" encoding="utf-8"?>
<sst xmlns="http://schemas.openxmlformats.org/spreadsheetml/2006/main" count="159" uniqueCount="143">
  <si>
    <t xml:space="preserve">№ п/п </t>
  </si>
  <si>
    <t>2.</t>
  </si>
  <si>
    <t>2.1.</t>
  </si>
  <si>
    <t>2.2.</t>
  </si>
  <si>
    <t>3.</t>
  </si>
  <si>
    <t>3.1.</t>
  </si>
  <si>
    <t>3.2.</t>
  </si>
  <si>
    <t>3.3.</t>
  </si>
  <si>
    <t>4.</t>
  </si>
  <si>
    <t>4.1.</t>
  </si>
  <si>
    <t>4.2.</t>
  </si>
  <si>
    <t>4.3.</t>
  </si>
  <si>
    <t>5.</t>
  </si>
  <si>
    <t>5.1.</t>
  </si>
  <si>
    <t>5.2.</t>
  </si>
  <si>
    <t>5.4.</t>
  </si>
  <si>
    <t>6.</t>
  </si>
  <si>
    <t>7.</t>
  </si>
  <si>
    <t>8.</t>
  </si>
  <si>
    <t>Профилактика злоупотребления наркотическим средствами и психотропными веществами</t>
  </si>
  <si>
    <t>9.</t>
  </si>
  <si>
    <t>10.</t>
  </si>
  <si>
    <t>Дорожное хозяйство</t>
  </si>
  <si>
    <t>10.1.</t>
  </si>
  <si>
    <t>10.2.</t>
  </si>
  <si>
    <t xml:space="preserve"> Благоустройство</t>
  </si>
  <si>
    <t>11.</t>
  </si>
  <si>
    <t>12.</t>
  </si>
  <si>
    <t>13.</t>
  </si>
  <si>
    <t>Развитие ресурсной и материально-технической базы  образовательных учреждений</t>
  </si>
  <si>
    <t>Обеспечение доступности и качества общего образования</t>
  </si>
  <si>
    <t xml:space="preserve">Обеспечение качества  и доступности дошкольного образования </t>
  </si>
  <si>
    <t>Развитие кадрового потенциала</t>
  </si>
  <si>
    <t xml:space="preserve"> Сфера физической культуры и спорта</t>
  </si>
  <si>
    <t>Сфера молодежной политики</t>
  </si>
  <si>
    <t>Сохранение культурного наследия и расщирение доступа к культурным ценностям и информации</t>
  </si>
  <si>
    <t>Пополнение и обеспечение сохранности библиотечного фонда документов</t>
  </si>
  <si>
    <t>Поддержка и развитие детского и молодежного творчества, образования в сфере культуры</t>
  </si>
  <si>
    <t>Поддержка и развитие художественно-творческой деятельности. Сохранение и развитие традиционной народной культуры</t>
  </si>
  <si>
    <t>Развитие материально-технической базы учреждений культуры</t>
  </si>
  <si>
    <t xml:space="preserve">Комплексная безопасность учреждений культуры </t>
  </si>
  <si>
    <t>Профилактика правонарушений в муниципальном образовании</t>
  </si>
  <si>
    <t>Профилактика терроризма и экстремизма</t>
  </si>
  <si>
    <t>Противодействие коррупции</t>
  </si>
  <si>
    <t>Снижение рисков от чрезвычайных ситуаций, создание и поддержание готовности системы оповещения об угрозе ЧС</t>
  </si>
  <si>
    <t>Охрана окружающей среды</t>
  </si>
  <si>
    <t>Мероприятия  программы:</t>
  </si>
  <si>
    <t xml:space="preserve">Развитие системы воспитания, дополнительного образования и социальной защиты детей </t>
  </si>
  <si>
    <t>14.</t>
  </si>
  <si>
    <t>15.</t>
  </si>
  <si>
    <t>Совершенствование системы управления муниципальным имуществом МО "Городской округ Ногликский"</t>
  </si>
  <si>
    <t>Проведение комплекса мероприятий по учету муниципального имущества, формирование в отношении него полных и достоверных сведений в рамках инвентаризации муниципального имущества</t>
  </si>
  <si>
    <t>Проведение мероприятий по оформлению в установленном порядке прав на объекты недвижимости, включая внесение сведений о них в Реестр муниципальной собственности МО «Городской округ Ногликский»</t>
  </si>
  <si>
    <t xml:space="preserve">Обеспечение рационального и эффективного использования имущества и земельных отношений, находящихся в собственности </t>
  </si>
  <si>
    <t>Обеспечение поступлений неналоговых доходов в местный бюджет от использования имущества, находящегося в собственности МО «Городской округ Ногликский»</t>
  </si>
  <si>
    <t>16.</t>
  </si>
  <si>
    <t>Подготовка и переподготовка специалистов в области профилактики наркомании</t>
  </si>
  <si>
    <t>Меры по пресечению незаконного оборота  наркотиков и их потребления</t>
  </si>
  <si>
    <t>Капитальный ремонт дворовых территорий многоквартирных домов</t>
  </si>
  <si>
    <t>Благоустройство общественных территорий</t>
  </si>
  <si>
    <t>Основные мероприятия программы</t>
  </si>
  <si>
    <t>Мероприятия программы:</t>
  </si>
  <si>
    <t>Возмещение недополученных доходов и (или) финансового обеспечения (возмещения) затрат в связи с производством (ркализацией) товаров, выполнением работ, оказанием  услуг в сфере ЖКХ</t>
  </si>
  <si>
    <t>Повышение эффективности управления</t>
  </si>
  <si>
    <t>Приобретение жилых помещений для специализированного муниципального жилищного фонда</t>
  </si>
  <si>
    <t>Мероприятия:</t>
  </si>
  <si>
    <t xml:space="preserve"> Снос ветхого и  аварийного жилья, производственных и непроизводственных зданий.</t>
  </si>
  <si>
    <t xml:space="preserve"> Поддержка на улучшение жилищных условий  молодых семей</t>
  </si>
  <si>
    <t>Оказание мер поддерждки потребителям при газификации жилого фонда</t>
  </si>
  <si>
    <t>Содействие развитию инфраструктуры торговли, основанной на принципах достижения установленных нормативов обеспечен-ности населения муниципального образования площадью торговых объектов</t>
  </si>
  <si>
    <t>Создание условий для предоставления населению транспортных услуг автомобильным транспортом общего пользования и организация транспортного обслуживания населения на территории муниципального образования «Городской округ Ногликский»</t>
  </si>
  <si>
    <t>Информационное общество</t>
  </si>
  <si>
    <t>Поддержка  некоммерческих организаций (формирование активной гражданской позиции  населения)</t>
  </si>
  <si>
    <t>Обеспечение беспрепятственного доступа инвалидов к объек-там социальной инфраструктуры</t>
  </si>
  <si>
    <t>Обучение и воспитание детей- инвалидов</t>
  </si>
  <si>
    <t>Взаимодействие органов местного самоуправления с обще-ственной организацией инвалидов</t>
  </si>
  <si>
    <t>Создание условий для наиболее полного удовлетворения спроса населения на потребительские товары и услуги по доступным ценам в пределах территориальной доступности, повышение качества торгового обслуживания</t>
  </si>
  <si>
    <t xml:space="preserve">Развитие образования в МО «Городской округ Ногликский» </t>
  </si>
  <si>
    <t xml:space="preserve">Стимулирование  экономической  активности  в МО  "Городской округ Ногликский" </t>
  </si>
  <si>
    <t>Развитие инвестиционного потенциала МО  "Городской  округ Ногликский"</t>
  </si>
  <si>
    <t xml:space="preserve">Управление  муниципальными финансами МО "Городской  округ Ногликский" </t>
  </si>
  <si>
    <t xml:space="preserve">Формирование современной городской среды в МО "Городской округ Ногликский" </t>
  </si>
  <si>
    <t>Обеспечение беспрепятственного доступа инвалидов к информации</t>
  </si>
  <si>
    <t xml:space="preserve">Комплексные меры  противодействия злоупотреблению наркотиками  и их  незаконному обороту в МО "Городской округ Ногликский" </t>
  </si>
  <si>
    <t xml:space="preserve">Развитие физической культуры, спорта и молодежной политики в МО «Городской округ Ногликский» </t>
  </si>
  <si>
    <t>Обеспечение населения МО "Городской округ Ногликский" качественными  услугами  жилищно-коммунального  хозяйства</t>
  </si>
  <si>
    <t xml:space="preserve">Газификация МО  "Городской округ Ногликский" </t>
  </si>
  <si>
    <t xml:space="preserve">Обеспечение населения МО «Городской округ Ногликский» качественным жильем </t>
  </si>
  <si>
    <t xml:space="preserve">Развитие культуры в МО «Городской округ Ногликский» </t>
  </si>
  <si>
    <t xml:space="preserve">Обеспечение безопасности жизнедеятельности  населения в МО "Городской округ Ногликский" </t>
  </si>
  <si>
    <t xml:space="preserve">Совершенствование  системы муниципального управления в МО "Городской округ Ногликский" </t>
  </si>
  <si>
    <t>Всего мероприятий</t>
  </si>
  <si>
    <t>Наименование муниципальной программы, подпрограммы,                                                     основного мероприятия</t>
  </si>
  <si>
    <t xml:space="preserve">Создание благоприятных условий для привлечения инвестиций, в том числе внебюджетных в экономику МО «Городской округ Ногликский»                                                                                                                                            </t>
  </si>
  <si>
    <t xml:space="preserve">Продвижение инвестиционного потенциала муниципального образования                                     </t>
  </si>
  <si>
    <t>2.3.</t>
  </si>
  <si>
    <t>2.4.</t>
  </si>
  <si>
    <t>2.5.</t>
  </si>
  <si>
    <t>Приложение 2</t>
  </si>
  <si>
    <t>Примечание</t>
  </si>
  <si>
    <t>Формирование  в коммунальном  секторе  благоприятных  условий для реализации  инвестиционных  проектов</t>
  </si>
  <si>
    <t>Поддержка населения при переоборудовании автотранспорта на газомоторное топливо</t>
  </si>
  <si>
    <t xml:space="preserve"> </t>
  </si>
  <si>
    <t>Благоустройство территорий муниципального образования</t>
  </si>
  <si>
    <t xml:space="preserve">Доступная среда в МО "Городской округ Ногликский" </t>
  </si>
  <si>
    <t>Развитие инфраструктуры и благоустройство населенных пунктов  МО "Городской округ Ногликский"</t>
  </si>
  <si>
    <t>Отдых детей</t>
  </si>
  <si>
    <t xml:space="preserve">Защита исконой среды обетания, традиционных образа жизни, хозяйственной деятельности и промыслов коренных малочисленных народов севера, проживающих на территории МО "Городской округ Ногликский"  </t>
  </si>
  <si>
    <t xml:space="preserve">Использование и охрана земель на территории МО «Городской округ Ногликский» </t>
  </si>
  <si>
    <t xml:space="preserve">Осуществление деятельности по обращению с животными 
без владельцев
</t>
  </si>
  <si>
    <r>
      <rPr>
        <b/>
        <sz val="11"/>
        <rFont val="Times New Roman"/>
        <family val="1"/>
        <charset val="204"/>
      </rPr>
      <t xml:space="preserve">Подпрограмма 1 </t>
    </r>
    <r>
      <rPr>
        <sz val="11"/>
        <rFont val="Times New Roman"/>
        <family val="1"/>
        <charset val="204"/>
      </rPr>
      <t>Долгосрочное финансовое планирование</t>
    </r>
  </si>
  <si>
    <r>
      <rPr>
        <b/>
        <sz val="11"/>
        <rFont val="Times New Roman"/>
        <family val="1"/>
        <charset val="204"/>
      </rPr>
      <t>Подпрогрпмма 2</t>
    </r>
    <r>
      <rPr>
        <sz val="11"/>
        <rFont val="Times New Roman"/>
        <family val="1"/>
        <charset val="204"/>
      </rPr>
      <t xml:space="preserve"> Нормативно- методическое обеспечение и организация бюджетного процесса</t>
    </r>
  </si>
  <si>
    <t xml:space="preserve">                                   </t>
  </si>
  <si>
    <t>Степень реализа - ции меропри - ятий</t>
  </si>
  <si>
    <t>Мероприятия реализованы в полном объеме</t>
  </si>
  <si>
    <t xml:space="preserve">        Сведения о реализации мероприятий муниципальных программ МО "Городской округ Ногликский" в 2024 году</t>
  </si>
  <si>
    <r>
      <rPr>
        <b/>
        <sz val="11"/>
        <rFont val="Times New Roman"/>
        <family val="1"/>
        <charset val="204"/>
      </rPr>
      <t>Подпрограмма 3</t>
    </r>
    <r>
      <rPr>
        <sz val="11"/>
        <rFont val="Times New Roman"/>
        <family val="1"/>
        <charset val="204"/>
      </rPr>
      <t xml:space="preserve"> Управление муниципальным долгом МО "Городской  округ Ногликский" </t>
    </r>
  </si>
  <si>
    <r>
      <rPr>
        <b/>
        <sz val="11"/>
        <rFont val="Times New Roman"/>
        <family val="1"/>
        <charset val="204"/>
      </rPr>
      <t>Подпрограмма 1</t>
    </r>
    <r>
      <rPr>
        <sz val="11"/>
        <rFont val="Times New Roman"/>
        <family val="1"/>
        <charset val="204"/>
      </rPr>
      <t xml:space="preserve"> Развитие малого и среднего  предпринимательства в МО "Городской округ Ногликский"</t>
    </r>
  </si>
  <si>
    <r>
      <rPr>
        <b/>
        <sz val="11"/>
        <rFont val="Times New Roman"/>
        <family val="1"/>
        <charset val="204"/>
      </rPr>
      <t>Подпрограмма 2</t>
    </r>
    <r>
      <rPr>
        <sz val="11"/>
        <rFont val="Times New Roman"/>
        <family val="1"/>
        <charset val="204"/>
      </rPr>
      <t xml:space="preserve"> Развитие  сельского  хозяйства и  регулирования рынков сельскохозяйственной  продукции, сырья и продовольствия МО "Городской округ Ногликский"</t>
    </r>
  </si>
  <si>
    <t>Привлечение инвалидов к культурно-массовым, спортивным мероприятиям</t>
  </si>
  <si>
    <t>По мероприятию "Расходы на организацию профессиональной подготовки национальных кадров для родовых хозяйств и общин" из двух обучающихся из числа КМНС на получение прав на вождение по  факту отучился один</t>
  </si>
  <si>
    <t>Реализо-            вано                                     в 2024 г.</t>
  </si>
  <si>
    <r>
      <rPr>
        <b/>
        <sz val="11"/>
        <rFont val="Times New Roman"/>
        <family val="1"/>
        <charset val="204"/>
      </rPr>
      <t>Подпрограмма 1</t>
    </r>
    <r>
      <rPr>
        <sz val="11"/>
        <rFont val="Times New Roman"/>
        <family val="1"/>
        <charset val="204"/>
      </rPr>
      <t xml:space="preserve">: "Повышение безопасности дорожного  движения в МО "Городской округ Ногликский"  </t>
    </r>
  </si>
  <si>
    <t>Мероприятия на 2024 год не планировались</t>
  </si>
  <si>
    <r>
      <rPr>
        <b/>
        <sz val="11"/>
        <rFont val="Times New Roman"/>
        <family val="1"/>
        <charset val="204"/>
      </rPr>
      <t>Подпрограмма 1</t>
    </r>
    <r>
      <rPr>
        <sz val="11"/>
        <rFont val="Times New Roman"/>
        <family val="1"/>
        <charset val="204"/>
      </rPr>
      <t xml:space="preserve">: "Энергосбережение и повышение  энергетической  эффективности" </t>
    </r>
  </si>
  <si>
    <r>
      <rPr>
        <b/>
        <sz val="11"/>
        <rFont val="Times New Roman"/>
        <family val="1"/>
        <charset val="204"/>
      </rPr>
      <t>Подпрограмма 2</t>
    </r>
    <r>
      <rPr>
        <sz val="11"/>
        <rFont val="Times New Roman"/>
        <family val="1"/>
        <charset val="204"/>
      </rPr>
      <t xml:space="preserve"> : "Модернизация  объектов  коммунальной инфраструктуры" </t>
    </r>
  </si>
  <si>
    <r>
      <rPr>
        <b/>
        <sz val="11"/>
        <rFont val="Times New Roman"/>
        <family val="1"/>
        <charset val="204"/>
      </rPr>
      <t>Подпрограмма 3</t>
    </r>
    <r>
      <rPr>
        <sz val="11"/>
        <rFont val="Times New Roman"/>
        <family val="1"/>
        <charset val="204"/>
      </rPr>
      <t xml:space="preserve"> :  "Комплексный капитальный ремонт и реконструкция  жилищного фонда"</t>
    </r>
  </si>
  <si>
    <t>По мероприятию "Реализация мероприятий в рамках комплексного развития сельских территорий"  были запланированы работы по прохождению  проверки сметной стоимости работ в РЦЦС по 20-и объектам , фактически в связи с поздним сроком подачи документов проверка сметной стоимости произведена по 2-м объектам.</t>
  </si>
  <si>
    <t>Недостижение плановых показателей  по поступлению неналоговых доходов в  МБ от использования муниципального имущества на 4,8%. План – 46 883,2 тыс. рублей, факт - 44 652, 8 тыс. рублей. .</t>
  </si>
  <si>
    <r>
      <rPr>
        <b/>
        <sz val="11"/>
        <rFont val="Times New Roman"/>
        <family val="1"/>
        <charset val="204"/>
      </rPr>
      <t>Подпрограмма1</t>
    </r>
    <r>
      <rPr>
        <sz val="11"/>
        <rFont val="Times New Roman"/>
        <family val="1"/>
        <charset val="204"/>
      </rPr>
      <t xml:space="preserve">  "Развитие жилищного строительства" </t>
    </r>
  </si>
  <si>
    <r>
      <rPr>
        <b/>
        <sz val="11"/>
        <rFont val="Times New Roman"/>
        <family val="1"/>
        <charset val="204"/>
      </rPr>
      <t>Подпрограмма 2</t>
    </r>
    <r>
      <rPr>
        <sz val="11"/>
        <rFont val="Times New Roman"/>
        <family val="1"/>
        <charset val="204"/>
      </rPr>
      <t xml:space="preserve">  "Переселение граждан из аварийного жилищного фонда"   </t>
    </r>
  </si>
  <si>
    <r>
      <rPr>
        <b/>
        <sz val="11"/>
        <rFont val="Times New Roman"/>
        <family val="1"/>
        <charset val="204"/>
      </rPr>
      <t>Подпрограмма 4</t>
    </r>
    <r>
      <rPr>
        <sz val="11"/>
        <rFont val="Times New Roman"/>
        <family val="1"/>
        <charset val="204"/>
      </rPr>
      <t xml:space="preserve"> "Инфраструктурное развитие территории МО "Городской округ Ногликский"</t>
    </r>
  </si>
  <si>
    <t>не планировалось</t>
  </si>
  <si>
    <t xml:space="preserve"> Мероприятие  по реставрации памятного знака Невельскому Г.И. выполнено частично.  Разработана  ПСД, работы по реставрации не выполнены в связи с тем, что организации, имеющие лизенцию на право проводить работы, отказались от их исполнения. </t>
  </si>
  <si>
    <t>Мероприятие реализовано.Денежные средства не освоены в полном объеме в связи со снижением количества животных без владельцев на территории МО</t>
  </si>
  <si>
    <t>Выполнен снос 8 639,2 кв.м. (план 11,5 тыс.м.кв., исполнение 75,1%). В связи с поздним расселением граждан из аварийного жилфонда, подлежащего сносу, снос в полном объеме не осуществлен.</t>
  </si>
  <si>
    <t>Недостижение плановых показателей по поступлению администрируемых неналоговых доходов в МБ от использования муниципального имущества на 3,5%. План – 57 630,1 тыс. рублей, факт 55 634,1 тыс. рублей</t>
  </si>
  <si>
    <r>
      <t xml:space="preserve"> По мероприятию "Строительство блочной модульной котельной № 5 в пгт. Ноглики" выполненные работы в 2024 году не оплачены по причине позднего предоставления в бухгалтерию администрации МО документов на оплату работ.Стоимость выполненных и неоплаченных  работ 8,5 млн. рублей. Ответственный за реализацию мероприятия отдел строительства и архитектуры.                                                                                                  </t>
    </r>
    <r>
      <rPr>
        <u/>
        <sz val="11"/>
        <rFont val="Times New Roman"/>
        <family val="1"/>
        <charset val="204"/>
      </rPr>
      <t/>
    </r>
  </si>
  <si>
    <t xml:space="preserve">Несоответствие наименования мероприятия № 3 действующей программы наименованию мероприятия, указанному в  перечне муниципальных программ. По инициативе отдела строительства и архитектуры 28.04.2023 в перечень МП было внесено изменение наименования Мероприятия 3:наименование  звучит: "Создание объектов газозаправочной инфраструктуры и приобретение (переоборудование) транспорта и техники, использующих природный газ в качестве моторного топлива". При этом по состоянию на 01.01.2025 в действующую  муниципальную программу данные изменения не внесены. </t>
  </si>
  <si>
    <t>ПЛАН    на 2024 г.</t>
  </si>
  <si>
    <r>
      <rPr>
        <b/>
        <sz val="11"/>
        <rFont val="Times New Roman"/>
        <family val="1"/>
        <charset val="204"/>
      </rPr>
      <t>Подпрограмма 3</t>
    </r>
    <r>
      <rPr>
        <sz val="11"/>
        <rFont val="Times New Roman"/>
        <family val="1"/>
        <charset val="204"/>
      </rPr>
      <t xml:space="preserve"> "Повышение сейсмо-устойчивости жилых домов, основных объектов и систем жизнеобеспечения"   </t>
    </r>
  </si>
  <si>
    <t>Заявления от населения об оказании мер поддержки не поступали. В рамках данного мероприятия приобретено 3 автомобиля на газу для МУП "Ногликский Водоканал"</t>
  </si>
  <si>
    <t xml:space="preserve">1. В  перечень мероприятий МП не внесены изменения по корректировке сроков реализации мероприятия 3.2. "Благоустройство территорий многоквартирных домов (ул. Советская 2А, ул. 15 Мая 14, ул. 15 мая 18; ул. Советская 21, 23, 27; Лесная 2, 2А; ул. Пограничная 1, ул. Пограничная 3), пгт. Ноглики" - указан срок реализации 2023 г., тогда как реализация  мероприятия  продолжилась в 2024 году.                     2. Мероприятие 3.3. "Устройство комплексных игровых площадок (1000 площадок)" с работами по Благоустройству детской игровой площадки по адресу: пгт. Ноглики, ул. Физкультурная, в районе дома № 70», реализация которого осуществлялась в 2024 году, не было заведено в прил. 2 "Перечень мероприятий МП" и  прил. 3 "Ресурсное обеспечение МП".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</si>
</sst>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u/>
      <sz val="11"/>
      <color rgb="FFC00000"/>
      <name val="Times New Roman"/>
      <family val="1"/>
      <charset val="204"/>
    </font>
    <font>
      <sz val="8"/>
      <color rgb="FFC00000"/>
      <name val="Times New Roman"/>
      <family val="1"/>
      <charset val="204"/>
    </font>
    <font>
      <sz val="11"/>
      <name val="Calibri"/>
      <family val="2"/>
      <charset val="204"/>
      <scheme val="minor"/>
    </font>
    <font>
      <u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0" fillId="0" borderId="0" xfId="0" applyAlignment="1"/>
    <xf numFmtId="0" fontId="0" fillId="0" borderId="0" xfId="0" applyAlignment="1"/>
    <xf numFmtId="0" fontId="0" fillId="0" borderId="0" xfId="0" applyBorder="1" applyAlignment="1"/>
    <xf numFmtId="0" fontId="0" fillId="0" borderId="0" xfId="0" applyAlignment="1"/>
    <xf numFmtId="0" fontId="0" fillId="0" borderId="0" xfId="0" applyFill="1" applyAlignment="1"/>
    <xf numFmtId="0" fontId="0" fillId="0" borderId="0" xfId="0" applyAlignment="1"/>
    <xf numFmtId="0" fontId="0" fillId="0" borderId="0" xfId="0" applyFill="1" applyBorder="1" applyAlignment="1"/>
    <xf numFmtId="0" fontId="0" fillId="0" borderId="0" xfId="0" applyFill="1" applyAlignment="1"/>
    <xf numFmtId="0" fontId="0" fillId="3" borderId="0" xfId="0" applyFill="1" applyBorder="1" applyAlignment="1"/>
    <xf numFmtId="0" fontId="0" fillId="0" borderId="0" xfId="0" applyFill="1" applyAlignment="1"/>
    <xf numFmtId="0" fontId="0" fillId="0" borderId="0" xfId="0" applyAlignment="1"/>
    <xf numFmtId="0" fontId="0" fillId="0" borderId="0" xfId="0" applyAlignment="1">
      <alignment wrapText="1"/>
    </xf>
    <xf numFmtId="0" fontId="1" fillId="0" borderId="0" xfId="0" applyFont="1" applyBorder="1" applyAlignment="1">
      <alignment wrapText="1"/>
    </xf>
    <xf numFmtId="0" fontId="2" fillId="0" borderId="0" xfId="0" applyFont="1" applyAlignment="1"/>
    <xf numFmtId="0" fontId="2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164" fontId="9" fillId="4" borderId="1" xfId="0" applyNumberFormat="1" applyFont="1" applyFill="1" applyBorder="1" applyAlignment="1">
      <alignment horizontal="center" vertical="center"/>
    </xf>
    <xf numFmtId="0" fontId="7" fillId="4" borderId="1" xfId="0" applyFont="1" applyFill="1" applyBorder="1"/>
    <xf numFmtId="164" fontId="8" fillId="0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/>
    <xf numFmtId="164" fontId="11" fillId="0" borderId="1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wrapText="1"/>
    </xf>
    <xf numFmtId="0" fontId="11" fillId="0" borderId="1" xfId="0" applyFont="1" applyBorder="1" applyAlignment="1">
      <alignment wrapText="1"/>
    </xf>
    <xf numFmtId="0" fontId="11" fillId="2" borderId="1" xfId="0" applyFont="1" applyFill="1" applyBorder="1" applyAlignment="1">
      <alignment wrapText="1"/>
    </xf>
    <xf numFmtId="0" fontId="12" fillId="3" borderId="1" xfId="0" applyFont="1" applyFill="1" applyBorder="1" applyAlignment="1">
      <alignment wrapText="1"/>
    </xf>
    <xf numFmtId="0" fontId="10" fillId="2" borderId="1" xfId="0" applyFont="1" applyFill="1" applyBorder="1" applyAlignment="1">
      <alignment wrapText="1"/>
    </xf>
    <xf numFmtId="165" fontId="11" fillId="0" borderId="6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wrapText="1"/>
    </xf>
    <xf numFmtId="0" fontId="11" fillId="3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center" wrapText="1"/>
    </xf>
    <xf numFmtId="0" fontId="11" fillId="2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1" xfId="0" applyFont="1" applyBorder="1" applyAlignment="1"/>
    <xf numFmtId="0" fontId="8" fillId="3" borderId="1" xfId="0" applyFont="1" applyFill="1" applyBorder="1" applyAlignment="1">
      <alignment wrapText="1"/>
    </xf>
    <xf numFmtId="164" fontId="6" fillId="2" borderId="1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vertical="top" wrapText="1"/>
    </xf>
    <xf numFmtId="165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/>
    <xf numFmtId="1" fontId="8" fillId="0" borderId="1" xfId="0" applyNumberFormat="1" applyFont="1" applyFill="1" applyBorder="1" applyAlignment="1">
      <alignment horizontal="center" vertical="center"/>
    </xf>
    <xf numFmtId="1" fontId="8" fillId="3" borderId="1" xfId="0" applyNumberFormat="1" applyFont="1" applyFill="1" applyBorder="1" applyAlignment="1">
      <alignment horizontal="center" vertical="center"/>
    </xf>
    <xf numFmtId="1" fontId="8" fillId="0" borderId="4" xfId="0" applyNumberFormat="1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/>
    </xf>
    <xf numFmtId="1" fontId="6" fillId="2" borderId="1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top" wrapText="1"/>
    </xf>
    <xf numFmtId="0" fontId="13" fillId="3" borderId="1" xfId="0" applyFont="1" applyFill="1" applyBorder="1" applyAlignment="1">
      <alignment wrapText="1"/>
    </xf>
    <xf numFmtId="0" fontId="11" fillId="3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vertical="top"/>
    </xf>
    <xf numFmtId="0" fontId="8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left" vertical="top"/>
    </xf>
    <xf numFmtId="0" fontId="8" fillId="2" borderId="1" xfId="0" applyFont="1" applyFill="1" applyBorder="1" applyAlignment="1">
      <alignment horizontal="left" vertical="center"/>
    </xf>
    <xf numFmtId="0" fontId="8" fillId="3" borderId="1" xfId="0" applyFont="1" applyFill="1" applyBorder="1" applyAlignment="1">
      <alignment horizontal="left" vertical="center"/>
    </xf>
    <xf numFmtId="0" fontId="11" fillId="0" borderId="1" xfId="0" applyFont="1" applyBorder="1" applyAlignment="1">
      <alignment horizontal="left" wrapText="1"/>
    </xf>
    <xf numFmtId="0" fontId="11" fillId="3" borderId="1" xfId="0" applyFont="1" applyFill="1" applyBorder="1" applyAlignment="1">
      <alignment horizontal="left" wrapText="1"/>
    </xf>
    <xf numFmtId="0" fontId="4" fillId="0" borderId="7" xfId="0" applyFont="1" applyBorder="1" applyAlignment="1">
      <alignment horizontal="center" vertical="center"/>
    </xf>
    <xf numFmtId="0" fontId="2" fillId="0" borderId="7" xfId="0" applyFont="1" applyBorder="1" applyAlignment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left" vertical="center" wrapText="1"/>
    </xf>
    <xf numFmtId="0" fontId="8" fillId="0" borderId="2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center" wrapText="1"/>
    </xf>
    <xf numFmtId="0" fontId="6" fillId="4" borderId="2" xfId="0" applyFont="1" applyFill="1" applyBorder="1" applyAlignment="1">
      <alignment horizontal="left" vertical="center"/>
    </xf>
    <xf numFmtId="0" fontId="6" fillId="4" borderId="3" xfId="0" applyFont="1" applyFill="1" applyBorder="1" applyAlignment="1">
      <alignment horizontal="left" vertical="center"/>
    </xf>
    <xf numFmtId="0" fontId="6" fillId="4" borderId="4" xfId="0" applyFont="1" applyFill="1" applyBorder="1" applyAlignment="1">
      <alignment horizontal="left" vertical="center"/>
    </xf>
    <xf numFmtId="0" fontId="0" fillId="2" borderId="0" xfId="0" applyFill="1" applyAlignment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CC"/>
      <color rgb="FF99FFCC"/>
      <color rgb="FFCCFFCC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6"/>
  <sheetViews>
    <sheetView tabSelected="1" topLeftCell="A87" zoomScale="126" zoomScaleNormal="126" zoomScaleSheetLayoutView="126" zoomScalePageLayoutView="89" workbookViewId="0">
      <selection activeCell="M87" sqref="M87"/>
    </sheetView>
  </sheetViews>
  <sheetFormatPr defaultColWidth="8.88671875" defaultRowHeight="14.4" x14ac:dyDescent="0.3"/>
  <cols>
    <col min="1" max="1" width="4.5546875" style="1" customWidth="1"/>
    <col min="2" max="6" width="8.88671875" style="1"/>
    <col min="7" max="7" width="7.5546875" style="1" customWidth="1"/>
    <col min="8" max="8" width="0.109375" style="1" hidden="1" customWidth="1"/>
    <col min="9" max="9" width="0.21875" customWidth="1"/>
    <col min="10" max="10" width="9.33203125" customWidth="1"/>
    <col min="11" max="11" width="8.88671875" customWidth="1"/>
    <col min="12" max="12" width="10.44140625" customWidth="1"/>
    <col min="13" max="13" width="55.44140625" customWidth="1"/>
    <col min="14" max="14" width="9.6640625" style="1" customWidth="1"/>
    <col min="15" max="16384" width="8.88671875" style="1"/>
  </cols>
  <sheetData>
    <row r="1" spans="1:14" ht="17.399999999999999" customHeight="1" x14ac:dyDescent="0.3">
      <c r="A1" s="14"/>
      <c r="B1" s="14"/>
      <c r="C1" s="14"/>
      <c r="D1" s="14"/>
      <c r="E1" s="14"/>
      <c r="F1" s="14"/>
      <c r="G1" s="14"/>
      <c r="H1" s="14"/>
      <c r="I1" s="15"/>
      <c r="J1" s="15"/>
      <c r="K1" s="14"/>
      <c r="L1" s="78" t="s">
        <v>98</v>
      </c>
      <c r="M1" s="79"/>
    </row>
    <row r="2" spans="1:14" ht="25.2" customHeight="1" x14ac:dyDescent="0.3">
      <c r="A2" s="76" t="s">
        <v>115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</row>
    <row r="3" spans="1:14" ht="66" customHeight="1" x14ac:dyDescent="0.3">
      <c r="A3" s="16" t="s">
        <v>0</v>
      </c>
      <c r="B3" s="89" t="s">
        <v>92</v>
      </c>
      <c r="C3" s="90"/>
      <c r="D3" s="90"/>
      <c r="E3" s="90"/>
      <c r="F3" s="90"/>
      <c r="G3" s="90"/>
      <c r="H3" s="90"/>
      <c r="I3" s="91"/>
      <c r="J3" s="16" t="s">
        <v>139</v>
      </c>
      <c r="K3" s="16" t="s">
        <v>121</v>
      </c>
      <c r="L3" s="16" t="s">
        <v>113</v>
      </c>
      <c r="M3" s="17" t="s">
        <v>99</v>
      </c>
    </row>
    <row r="4" spans="1:14" ht="28.95" customHeight="1" x14ac:dyDescent="0.3">
      <c r="A4" s="18">
        <v>1</v>
      </c>
      <c r="B4" s="92" t="s">
        <v>77</v>
      </c>
      <c r="C4" s="92"/>
      <c r="D4" s="92"/>
      <c r="E4" s="92"/>
      <c r="F4" s="92"/>
      <c r="G4" s="92"/>
      <c r="H4" s="92"/>
      <c r="I4" s="92"/>
      <c r="J4" s="18">
        <f>SUM(J5:J10)</f>
        <v>66</v>
      </c>
      <c r="K4" s="18">
        <f>SUM(K5:K10)</f>
        <v>66</v>
      </c>
      <c r="L4" s="63">
        <f>K4/J4</f>
        <v>1</v>
      </c>
      <c r="M4" s="69" t="s">
        <v>114</v>
      </c>
      <c r="N4" s="3"/>
    </row>
    <row r="5" spans="1:14" ht="31.95" customHeight="1" x14ac:dyDescent="0.3">
      <c r="A5" s="19">
        <v>1</v>
      </c>
      <c r="B5" s="83" t="s">
        <v>31</v>
      </c>
      <c r="C5" s="84"/>
      <c r="D5" s="84"/>
      <c r="E5" s="84"/>
      <c r="F5" s="84"/>
      <c r="G5" s="84"/>
      <c r="H5" s="84"/>
      <c r="I5" s="85"/>
      <c r="J5" s="27">
        <v>3</v>
      </c>
      <c r="K5" s="22">
        <v>3</v>
      </c>
      <c r="L5" s="59">
        <f t="shared" ref="L5:L13" si="0">K5/J5</f>
        <v>1</v>
      </c>
      <c r="M5" s="58"/>
      <c r="N5" s="3"/>
    </row>
    <row r="6" spans="1:14" x14ac:dyDescent="0.3">
      <c r="A6" s="19">
        <v>2</v>
      </c>
      <c r="B6" s="93" t="s">
        <v>30</v>
      </c>
      <c r="C6" s="94"/>
      <c r="D6" s="94"/>
      <c r="E6" s="94"/>
      <c r="F6" s="94"/>
      <c r="G6" s="94"/>
      <c r="H6" s="94"/>
      <c r="I6" s="95"/>
      <c r="J6" s="27">
        <v>14</v>
      </c>
      <c r="K6" s="22">
        <v>14</v>
      </c>
      <c r="L6" s="59">
        <f t="shared" si="0"/>
        <v>1</v>
      </c>
      <c r="M6" s="53"/>
      <c r="N6" s="13"/>
    </row>
    <row r="7" spans="1:14" ht="40.200000000000003" customHeight="1" x14ac:dyDescent="0.3">
      <c r="A7" s="19">
        <v>3</v>
      </c>
      <c r="B7" s="83" t="s">
        <v>47</v>
      </c>
      <c r="C7" s="84"/>
      <c r="D7" s="84"/>
      <c r="E7" s="84"/>
      <c r="F7" s="84"/>
      <c r="G7" s="84"/>
      <c r="H7" s="84"/>
      <c r="I7" s="85"/>
      <c r="J7" s="27">
        <v>25</v>
      </c>
      <c r="K7" s="22">
        <v>25</v>
      </c>
      <c r="L7" s="59">
        <f t="shared" si="0"/>
        <v>1</v>
      </c>
      <c r="M7" s="53"/>
      <c r="N7" s="3"/>
    </row>
    <row r="8" spans="1:14" ht="26.4" customHeight="1" x14ac:dyDescent="0.3">
      <c r="A8" s="19">
        <v>4</v>
      </c>
      <c r="B8" s="83" t="s">
        <v>29</v>
      </c>
      <c r="C8" s="84"/>
      <c r="D8" s="84"/>
      <c r="E8" s="84"/>
      <c r="F8" s="84"/>
      <c r="G8" s="84"/>
      <c r="H8" s="84"/>
      <c r="I8" s="85"/>
      <c r="J8" s="27">
        <v>13</v>
      </c>
      <c r="K8" s="22">
        <v>13</v>
      </c>
      <c r="L8" s="59">
        <f t="shared" si="0"/>
        <v>1</v>
      </c>
      <c r="M8" s="47"/>
      <c r="N8" s="3"/>
    </row>
    <row r="9" spans="1:14" x14ac:dyDescent="0.3">
      <c r="A9" s="19">
        <v>5</v>
      </c>
      <c r="B9" s="93" t="s">
        <v>106</v>
      </c>
      <c r="C9" s="94"/>
      <c r="D9" s="94"/>
      <c r="E9" s="94"/>
      <c r="F9" s="94"/>
      <c r="G9" s="94"/>
      <c r="H9" s="94"/>
      <c r="I9" s="95"/>
      <c r="J9" s="27">
        <v>2</v>
      </c>
      <c r="K9" s="22">
        <v>2</v>
      </c>
      <c r="L9" s="59">
        <f t="shared" si="0"/>
        <v>1</v>
      </c>
      <c r="M9" s="47"/>
      <c r="N9" s="3"/>
    </row>
    <row r="10" spans="1:14" x14ac:dyDescent="0.3">
      <c r="A10" s="19">
        <v>6</v>
      </c>
      <c r="B10" s="93" t="s">
        <v>32</v>
      </c>
      <c r="C10" s="94"/>
      <c r="D10" s="94"/>
      <c r="E10" s="94"/>
      <c r="F10" s="94"/>
      <c r="G10" s="94"/>
      <c r="H10" s="94"/>
      <c r="I10" s="95"/>
      <c r="J10" s="27">
        <v>9</v>
      </c>
      <c r="K10" s="22">
        <v>9</v>
      </c>
      <c r="L10" s="59">
        <f t="shared" si="0"/>
        <v>1</v>
      </c>
      <c r="M10" s="47"/>
      <c r="N10" s="3"/>
    </row>
    <row r="11" spans="1:14" ht="37.200000000000003" customHeight="1" x14ac:dyDescent="0.3">
      <c r="A11" s="20" t="s">
        <v>1</v>
      </c>
      <c r="B11" s="86" t="s">
        <v>84</v>
      </c>
      <c r="C11" s="87"/>
      <c r="D11" s="87"/>
      <c r="E11" s="87"/>
      <c r="F11" s="87"/>
      <c r="G11" s="87"/>
      <c r="H11" s="87"/>
      <c r="I11" s="88"/>
      <c r="J11" s="18">
        <f>SUM(J12:J13)</f>
        <v>59</v>
      </c>
      <c r="K11" s="18">
        <f>SUM(K12:K13)</f>
        <v>59</v>
      </c>
      <c r="L11" s="63">
        <f>K11/J11</f>
        <v>1</v>
      </c>
      <c r="M11" s="70" t="s">
        <v>114</v>
      </c>
      <c r="N11" s="3"/>
    </row>
    <row r="12" spans="1:14" ht="22.2" customHeight="1" x14ac:dyDescent="0.3">
      <c r="A12" s="19">
        <v>1</v>
      </c>
      <c r="B12" s="93" t="s">
        <v>33</v>
      </c>
      <c r="C12" s="94"/>
      <c r="D12" s="94"/>
      <c r="E12" s="94"/>
      <c r="F12" s="94"/>
      <c r="G12" s="94"/>
      <c r="H12" s="94"/>
      <c r="I12" s="95"/>
      <c r="J12" s="46">
        <v>26</v>
      </c>
      <c r="K12" s="46">
        <v>26</v>
      </c>
      <c r="L12" s="60">
        <f t="shared" si="0"/>
        <v>1</v>
      </c>
      <c r="M12" s="55"/>
      <c r="N12" s="7"/>
    </row>
    <row r="13" spans="1:14" x14ac:dyDescent="0.3">
      <c r="A13" s="19">
        <v>2</v>
      </c>
      <c r="B13" s="93" t="s">
        <v>34</v>
      </c>
      <c r="C13" s="94"/>
      <c r="D13" s="94"/>
      <c r="E13" s="94"/>
      <c r="F13" s="94"/>
      <c r="G13" s="94"/>
      <c r="H13" s="94"/>
      <c r="I13" s="95"/>
      <c r="J13" s="22">
        <v>33</v>
      </c>
      <c r="K13" s="22">
        <v>33</v>
      </c>
      <c r="L13" s="59">
        <f t="shared" si="0"/>
        <v>1</v>
      </c>
      <c r="M13" s="53"/>
      <c r="N13" s="3"/>
    </row>
    <row r="14" spans="1:14" ht="31.5" customHeight="1" x14ac:dyDescent="0.3">
      <c r="A14" s="21" t="s">
        <v>4</v>
      </c>
      <c r="B14" s="86" t="s">
        <v>88</v>
      </c>
      <c r="C14" s="87"/>
      <c r="D14" s="87"/>
      <c r="E14" s="87"/>
      <c r="F14" s="87"/>
      <c r="G14" s="87"/>
      <c r="H14" s="87"/>
      <c r="I14" s="88"/>
      <c r="J14" s="18">
        <f>SUM(J15:J21)</f>
        <v>42</v>
      </c>
      <c r="K14" s="18">
        <f>SUM(K15:K21)</f>
        <v>41</v>
      </c>
      <c r="L14" s="54">
        <f>K14/J14</f>
        <v>0.97619047619047616</v>
      </c>
      <c r="M14" s="38"/>
      <c r="N14" s="3"/>
    </row>
    <row r="15" spans="1:14" ht="81.599999999999994" customHeight="1" x14ac:dyDescent="0.3">
      <c r="A15" s="19">
        <v>1</v>
      </c>
      <c r="B15" s="83" t="s">
        <v>35</v>
      </c>
      <c r="C15" s="84"/>
      <c r="D15" s="84"/>
      <c r="E15" s="84"/>
      <c r="F15" s="84"/>
      <c r="G15" s="84"/>
      <c r="H15" s="84"/>
      <c r="I15" s="85"/>
      <c r="J15" s="22">
        <v>13</v>
      </c>
      <c r="K15" s="22">
        <v>12</v>
      </c>
      <c r="L15" s="33">
        <f t="shared" ref="L15:L53" si="1">K15/J15</f>
        <v>0.92307692307692313</v>
      </c>
      <c r="M15" s="55" t="s">
        <v>133</v>
      </c>
      <c r="N15" s="3"/>
    </row>
    <row r="16" spans="1:14" ht="29.4" customHeight="1" x14ac:dyDescent="0.3">
      <c r="A16" s="19">
        <v>2</v>
      </c>
      <c r="B16" s="83" t="s">
        <v>36</v>
      </c>
      <c r="C16" s="84"/>
      <c r="D16" s="84"/>
      <c r="E16" s="84"/>
      <c r="F16" s="84"/>
      <c r="G16" s="84"/>
      <c r="H16" s="84"/>
      <c r="I16" s="85"/>
      <c r="J16" s="22">
        <v>8</v>
      </c>
      <c r="K16" s="22">
        <v>8</v>
      </c>
      <c r="L16" s="59">
        <f t="shared" si="1"/>
        <v>1</v>
      </c>
      <c r="M16" s="37"/>
      <c r="N16" s="3"/>
    </row>
    <row r="17" spans="1:16" ht="35.4" customHeight="1" x14ac:dyDescent="0.3">
      <c r="A17" s="19">
        <v>3</v>
      </c>
      <c r="B17" s="83" t="s">
        <v>37</v>
      </c>
      <c r="C17" s="84"/>
      <c r="D17" s="84"/>
      <c r="E17" s="84"/>
      <c r="F17" s="84"/>
      <c r="G17" s="84"/>
      <c r="H17" s="84"/>
      <c r="I17" s="85"/>
      <c r="J17" s="22">
        <v>4</v>
      </c>
      <c r="K17" s="22">
        <v>4</v>
      </c>
      <c r="L17" s="59">
        <f t="shared" si="1"/>
        <v>1</v>
      </c>
      <c r="M17" s="37"/>
      <c r="N17" s="3"/>
    </row>
    <row r="18" spans="1:16" ht="40.200000000000003" customHeight="1" x14ac:dyDescent="0.3">
      <c r="A18" s="19">
        <v>4</v>
      </c>
      <c r="B18" s="83" t="s">
        <v>38</v>
      </c>
      <c r="C18" s="84"/>
      <c r="D18" s="84"/>
      <c r="E18" s="84"/>
      <c r="F18" s="84"/>
      <c r="G18" s="84"/>
      <c r="H18" s="84"/>
      <c r="I18" s="85"/>
      <c r="J18" s="22">
        <v>7</v>
      </c>
      <c r="K18" s="22">
        <v>7</v>
      </c>
      <c r="L18" s="59">
        <f t="shared" si="1"/>
        <v>1</v>
      </c>
      <c r="M18" s="37"/>
      <c r="N18" s="3"/>
    </row>
    <row r="19" spans="1:16" ht="29.4" customHeight="1" x14ac:dyDescent="0.3">
      <c r="A19" s="19">
        <v>5</v>
      </c>
      <c r="B19" s="83" t="s">
        <v>39</v>
      </c>
      <c r="C19" s="84"/>
      <c r="D19" s="84"/>
      <c r="E19" s="84"/>
      <c r="F19" s="84"/>
      <c r="G19" s="84"/>
      <c r="H19" s="84"/>
      <c r="I19" s="85"/>
      <c r="J19" s="22">
        <v>5</v>
      </c>
      <c r="K19" s="22">
        <v>5</v>
      </c>
      <c r="L19" s="59">
        <f t="shared" si="1"/>
        <v>1</v>
      </c>
      <c r="M19" s="37"/>
      <c r="N19" s="3"/>
    </row>
    <row r="20" spans="1:16" ht="22.8" customHeight="1" x14ac:dyDescent="0.3">
      <c r="A20" s="19">
        <v>6</v>
      </c>
      <c r="B20" s="83" t="s">
        <v>40</v>
      </c>
      <c r="C20" s="84"/>
      <c r="D20" s="84"/>
      <c r="E20" s="84"/>
      <c r="F20" s="84"/>
      <c r="G20" s="84"/>
      <c r="H20" s="84"/>
      <c r="I20" s="85"/>
      <c r="J20" s="22">
        <v>1</v>
      </c>
      <c r="K20" s="22">
        <v>1</v>
      </c>
      <c r="L20" s="59">
        <v>1</v>
      </c>
      <c r="M20" s="36"/>
      <c r="N20" s="3"/>
    </row>
    <row r="21" spans="1:16" ht="28.2" customHeight="1" x14ac:dyDescent="0.3">
      <c r="A21" s="19">
        <v>7</v>
      </c>
      <c r="B21" s="83" t="s">
        <v>32</v>
      </c>
      <c r="C21" s="84"/>
      <c r="D21" s="84"/>
      <c r="E21" s="84"/>
      <c r="F21" s="84"/>
      <c r="G21" s="84"/>
      <c r="H21" s="84"/>
      <c r="I21" s="85"/>
      <c r="J21" s="22">
        <v>4</v>
      </c>
      <c r="K21" s="22">
        <v>4</v>
      </c>
      <c r="L21" s="59">
        <f t="shared" si="1"/>
        <v>1</v>
      </c>
      <c r="M21" s="39"/>
      <c r="N21" s="3"/>
    </row>
    <row r="22" spans="1:16" ht="30" customHeight="1" x14ac:dyDescent="0.3">
      <c r="A22" s="21" t="s">
        <v>8</v>
      </c>
      <c r="B22" s="86" t="s">
        <v>87</v>
      </c>
      <c r="C22" s="87"/>
      <c r="D22" s="87"/>
      <c r="E22" s="87"/>
      <c r="F22" s="87"/>
      <c r="G22" s="87"/>
      <c r="H22" s="87"/>
      <c r="I22" s="88"/>
      <c r="J22" s="18">
        <f>J23+J24+J27</f>
        <v>5</v>
      </c>
      <c r="K22" s="18">
        <f>K23+K24+K25+K27</f>
        <v>4</v>
      </c>
      <c r="L22" s="54">
        <v>0.8</v>
      </c>
      <c r="M22" s="40"/>
      <c r="N22" s="10"/>
      <c r="O22" s="10"/>
      <c r="P22" s="10"/>
    </row>
    <row r="23" spans="1:16" ht="33" customHeight="1" x14ac:dyDescent="0.3">
      <c r="A23" s="19">
        <v>1</v>
      </c>
      <c r="B23" s="93" t="s">
        <v>129</v>
      </c>
      <c r="C23" s="94"/>
      <c r="D23" s="94"/>
      <c r="E23" s="94"/>
      <c r="F23" s="94"/>
      <c r="G23" s="94"/>
      <c r="H23" s="94"/>
      <c r="I23" s="95"/>
      <c r="J23" s="27">
        <v>1</v>
      </c>
      <c r="K23" s="27">
        <v>1</v>
      </c>
      <c r="L23" s="59">
        <v>1</v>
      </c>
      <c r="M23" s="68"/>
      <c r="N23" s="11"/>
      <c r="O23" s="11"/>
      <c r="P23" s="11"/>
    </row>
    <row r="24" spans="1:16" ht="28.95" customHeight="1" x14ac:dyDescent="0.3">
      <c r="A24" s="19">
        <v>2</v>
      </c>
      <c r="B24" s="83" t="s">
        <v>130</v>
      </c>
      <c r="C24" s="84"/>
      <c r="D24" s="84"/>
      <c r="E24" s="84"/>
      <c r="F24" s="84"/>
      <c r="G24" s="84"/>
      <c r="H24" s="84"/>
      <c r="I24" s="85"/>
      <c r="J24" s="22">
        <v>3</v>
      </c>
      <c r="K24" s="27">
        <v>3</v>
      </c>
      <c r="L24" s="59">
        <v>1</v>
      </c>
      <c r="M24" s="36"/>
      <c r="N24" s="3"/>
    </row>
    <row r="25" spans="1:16" ht="41.4" customHeight="1" x14ac:dyDescent="0.3">
      <c r="A25" s="19">
        <v>3</v>
      </c>
      <c r="B25" s="83" t="s">
        <v>140</v>
      </c>
      <c r="C25" s="84"/>
      <c r="D25" s="84"/>
      <c r="E25" s="84"/>
      <c r="F25" s="84"/>
      <c r="G25" s="84"/>
      <c r="H25" s="84"/>
      <c r="I25" s="85"/>
      <c r="J25" s="80" t="s">
        <v>123</v>
      </c>
      <c r="K25" s="81"/>
      <c r="L25" s="35"/>
      <c r="M25" s="67"/>
      <c r="N25" s="3"/>
    </row>
    <row r="26" spans="1:16" s="6" customFormat="1" ht="49.8" customHeight="1" x14ac:dyDescent="0.3">
      <c r="A26" s="19">
        <v>4</v>
      </c>
      <c r="B26" s="83" t="s">
        <v>131</v>
      </c>
      <c r="C26" s="84"/>
      <c r="D26" s="84"/>
      <c r="E26" s="84"/>
      <c r="F26" s="84"/>
      <c r="G26" s="84"/>
      <c r="H26" s="84"/>
      <c r="I26" s="85"/>
      <c r="J26" s="80" t="s">
        <v>123</v>
      </c>
      <c r="K26" s="81"/>
      <c r="L26" s="35"/>
      <c r="M26" s="67"/>
      <c r="N26" s="3"/>
    </row>
    <row r="27" spans="1:16" s="6" customFormat="1" ht="16.95" customHeight="1" x14ac:dyDescent="0.3">
      <c r="A27" s="19">
        <v>5</v>
      </c>
      <c r="B27" s="96" t="s">
        <v>65</v>
      </c>
      <c r="C27" s="97"/>
      <c r="D27" s="97"/>
      <c r="E27" s="97"/>
      <c r="F27" s="97"/>
      <c r="G27" s="97"/>
      <c r="H27" s="97"/>
      <c r="I27" s="98"/>
      <c r="J27" s="46">
        <v>1</v>
      </c>
      <c r="K27" s="46">
        <v>0</v>
      </c>
      <c r="L27" s="59">
        <v>0</v>
      </c>
      <c r="M27" s="67"/>
      <c r="N27" s="3"/>
    </row>
    <row r="28" spans="1:16" ht="54.6" customHeight="1" x14ac:dyDescent="0.3">
      <c r="A28" s="19" t="s">
        <v>13</v>
      </c>
      <c r="B28" s="83" t="s">
        <v>66</v>
      </c>
      <c r="C28" s="84"/>
      <c r="D28" s="84"/>
      <c r="E28" s="84"/>
      <c r="F28" s="84"/>
      <c r="G28" s="84"/>
      <c r="H28" s="84"/>
      <c r="I28" s="85"/>
      <c r="J28" s="65">
        <v>1</v>
      </c>
      <c r="K28" s="57">
        <v>0</v>
      </c>
      <c r="L28" s="59">
        <v>0</v>
      </c>
      <c r="M28" s="53" t="s">
        <v>135</v>
      </c>
      <c r="N28" s="3"/>
    </row>
    <row r="29" spans="1:16" s="6" customFormat="1" ht="28.2" customHeight="1" x14ac:dyDescent="0.3">
      <c r="A29" s="19" t="s">
        <v>14</v>
      </c>
      <c r="B29" s="83" t="s">
        <v>67</v>
      </c>
      <c r="C29" s="84"/>
      <c r="D29" s="84"/>
      <c r="E29" s="84"/>
      <c r="F29" s="84"/>
      <c r="G29" s="84"/>
      <c r="H29" s="84"/>
      <c r="I29" s="85"/>
      <c r="J29" s="80" t="s">
        <v>132</v>
      </c>
      <c r="K29" s="82"/>
      <c r="L29" s="35"/>
      <c r="M29" s="36"/>
      <c r="N29" s="9"/>
    </row>
    <row r="30" spans="1:16" s="6" customFormat="1" ht="45.6" customHeight="1" x14ac:dyDescent="0.3">
      <c r="A30" s="22" t="s">
        <v>15</v>
      </c>
      <c r="B30" s="83" t="s">
        <v>64</v>
      </c>
      <c r="C30" s="84"/>
      <c r="D30" s="84"/>
      <c r="E30" s="84"/>
      <c r="F30" s="84"/>
      <c r="G30" s="84"/>
      <c r="H30" s="84"/>
      <c r="I30" s="85"/>
      <c r="J30" s="80" t="s">
        <v>132</v>
      </c>
      <c r="K30" s="82"/>
      <c r="L30" s="41"/>
      <c r="M30" s="36"/>
      <c r="N30" s="3"/>
    </row>
    <row r="31" spans="1:16" ht="40.200000000000003" customHeight="1" x14ac:dyDescent="0.3">
      <c r="A31" s="21" t="s">
        <v>12</v>
      </c>
      <c r="B31" s="86" t="s">
        <v>85</v>
      </c>
      <c r="C31" s="87"/>
      <c r="D31" s="87"/>
      <c r="E31" s="87"/>
      <c r="F31" s="87"/>
      <c r="G31" s="87"/>
      <c r="H31" s="87"/>
      <c r="I31" s="88"/>
      <c r="J31" s="18">
        <f>J34+J35+J33</f>
        <v>17</v>
      </c>
      <c r="K31" s="18">
        <f>K34+K35+K33</f>
        <v>16</v>
      </c>
      <c r="L31" s="54">
        <f>K31/J31</f>
        <v>0.94117647058823528</v>
      </c>
      <c r="M31" s="38"/>
      <c r="N31" s="3"/>
    </row>
    <row r="32" spans="1:16" ht="40.799999999999997" customHeight="1" x14ac:dyDescent="0.3">
      <c r="A32" s="19">
        <v>1</v>
      </c>
      <c r="B32" s="83" t="s">
        <v>124</v>
      </c>
      <c r="C32" s="84"/>
      <c r="D32" s="84"/>
      <c r="E32" s="84"/>
      <c r="F32" s="84"/>
      <c r="G32" s="84"/>
      <c r="H32" s="84"/>
      <c r="I32" s="85"/>
      <c r="J32" s="80" t="s">
        <v>123</v>
      </c>
      <c r="K32" s="81"/>
      <c r="L32" s="35"/>
      <c r="M32" s="37"/>
      <c r="N32" s="3"/>
    </row>
    <row r="33" spans="1:18" ht="28.2" customHeight="1" x14ac:dyDescent="0.3">
      <c r="A33" s="22">
        <v>2</v>
      </c>
      <c r="B33" s="83" t="s">
        <v>125</v>
      </c>
      <c r="C33" s="84"/>
      <c r="D33" s="84"/>
      <c r="E33" s="84"/>
      <c r="F33" s="84"/>
      <c r="G33" s="84"/>
      <c r="H33" s="84"/>
      <c r="I33" s="85"/>
      <c r="J33" s="57">
        <v>1</v>
      </c>
      <c r="K33" s="57">
        <v>1</v>
      </c>
      <c r="L33" s="61">
        <v>1</v>
      </c>
      <c r="M33" s="37"/>
      <c r="N33" s="3"/>
    </row>
    <row r="34" spans="1:18" ht="42.6" customHeight="1" x14ac:dyDescent="0.3">
      <c r="A34" s="22">
        <v>3</v>
      </c>
      <c r="B34" s="83" t="s">
        <v>126</v>
      </c>
      <c r="C34" s="84"/>
      <c r="D34" s="84"/>
      <c r="E34" s="84"/>
      <c r="F34" s="84"/>
      <c r="G34" s="84"/>
      <c r="H34" s="84"/>
      <c r="I34" s="85"/>
      <c r="J34" s="22">
        <v>3</v>
      </c>
      <c r="K34" s="27">
        <v>3</v>
      </c>
      <c r="L34" s="59">
        <f t="shared" si="1"/>
        <v>1</v>
      </c>
      <c r="M34" s="53"/>
      <c r="N34" s="3"/>
    </row>
    <row r="35" spans="1:18" s="6" customFormat="1" ht="21.6" customHeight="1" x14ac:dyDescent="0.3">
      <c r="A35" s="22">
        <v>4</v>
      </c>
      <c r="B35" s="96" t="s">
        <v>61</v>
      </c>
      <c r="C35" s="97"/>
      <c r="D35" s="97"/>
      <c r="E35" s="97"/>
      <c r="F35" s="97"/>
      <c r="G35" s="97"/>
      <c r="H35" s="97"/>
      <c r="I35" s="98"/>
      <c r="J35" s="22">
        <f>SUM(J36:J38)</f>
        <v>13</v>
      </c>
      <c r="K35" s="22">
        <f>SUM(K36:K38)</f>
        <v>12</v>
      </c>
      <c r="L35" s="33">
        <f t="shared" si="1"/>
        <v>0.92307692307692313</v>
      </c>
      <c r="M35" s="37"/>
      <c r="N35" s="3"/>
    </row>
    <row r="36" spans="1:18" s="2" customFormat="1" ht="96.6" x14ac:dyDescent="0.3">
      <c r="A36" s="22" t="s">
        <v>9</v>
      </c>
      <c r="B36" s="102" t="s">
        <v>100</v>
      </c>
      <c r="C36" s="103"/>
      <c r="D36" s="103"/>
      <c r="E36" s="103"/>
      <c r="F36" s="103"/>
      <c r="G36" s="103"/>
      <c r="H36" s="103"/>
      <c r="I36" s="104"/>
      <c r="J36" s="22">
        <v>11</v>
      </c>
      <c r="K36" s="27">
        <v>10</v>
      </c>
      <c r="L36" s="33">
        <f>K36/J36</f>
        <v>0.90909090909090906</v>
      </c>
      <c r="M36" s="55" t="s">
        <v>137</v>
      </c>
      <c r="N36" s="3"/>
      <c r="R36" s="2" t="s">
        <v>112</v>
      </c>
    </row>
    <row r="37" spans="1:18" s="2" customFormat="1" ht="58.2" customHeight="1" x14ac:dyDescent="0.3">
      <c r="A37" s="22" t="s">
        <v>10</v>
      </c>
      <c r="B37" s="83" t="s">
        <v>62</v>
      </c>
      <c r="C37" s="84"/>
      <c r="D37" s="84"/>
      <c r="E37" s="84"/>
      <c r="F37" s="84"/>
      <c r="G37" s="84"/>
      <c r="H37" s="84"/>
      <c r="I37" s="85"/>
      <c r="J37" s="22">
        <v>1</v>
      </c>
      <c r="K37" s="27">
        <v>1</v>
      </c>
      <c r="L37" s="33">
        <f t="shared" si="1"/>
        <v>1</v>
      </c>
      <c r="M37" s="37"/>
      <c r="N37" s="3"/>
    </row>
    <row r="38" spans="1:18" ht="47.4" customHeight="1" x14ac:dyDescent="0.3">
      <c r="A38" s="23" t="s">
        <v>11</v>
      </c>
      <c r="B38" s="83" t="s">
        <v>109</v>
      </c>
      <c r="C38" s="84"/>
      <c r="D38" s="84"/>
      <c r="E38" s="84"/>
      <c r="F38" s="84"/>
      <c r="G38" s="84"/>
      <c r="H38" s="84"/>
      <c r="I38" s="85"/>
      <c r="J38" s="22">
        <v>1</v>
      </c>
      <c r="K38" s="27">
        <v>1</v>
      </c>
      <c r="L38" s="33">
        <f t="shared" si="1"/>
        <v>1</v>
      </c>
      <c r="M38" s="55" t="s">
        <v>134</v>
      </c>
    </row>
    <row r="39" spans="1:18" ht="152.4" customHeight="1" x14ac:dyDescent="0.3">
      <c r="A39" s="24" t="s">
        <v>16</v>
      </c>
      <c r="B39" s="86" t="s">
        <v>86</v>
      </c>
      <c r="C39" s="87"/>
      <c r="D39" s="87"/>
      <c r="E39" s="87"/>
      <c r="F39" s="87"/>
      <c r="G39" s="87"/>
      <c r="H39" s="87"/>
      <c r="I39" s="88"/>
      <c r="J39" s="18">
        <f>SUM(J40:J41)</f>
        <v>2</v>
      </c>
      <c r="K39" s="18">
        <f>SUM(K40:K41)</f>
        <v>1</v>
      </c>
      <c r="L39" s="54">
        <v>0.5</v>
      </c>
      <c r="M39" s="53" t="s">
        <v>138</v>
      </c>
    </row>
    <row r="40" spans="1:18" ht="28.8" customHeight="1" x14ac:dyDescent="0.3">
      <c r="A40" s="25">
        <v>1</v>
      </c>
      <c r="B40" s="83" t="s">
        <v>68</v>
      </c>
      <c r="C40" s="84"/>
      <c r="D40" s="84"/>
      <c r="E40" s="84"/>
      <c r="F40" s="84"/>
      <c r="G40" s="84"/>
      <c r="H40" s="64"/>
      <c r="I40" s="64"/>
      <c r="J40" s="57">
        <v>1</v>
      </c>
      <c r="K40" s="57">
        <v>1</v>
      </c>
      <c r="L40" s="59">
        <v>1</v>
      </c>
      <c r="M40" s="42"/>
      <c r="N40" s="5"/>
    </row>
    <row r="41" spans="1:18" ht="41.4" x14ac:dyDescent="0.3">
      <c r="A41" s="25">
        <v>2</v>
      </c>
      <c r="B41" s="83" t="s">
        <v>101</v>
      </c>
      <c r="C41" s="84"/>
      <c r="D41" s="84"/>
      <c r="E41" s="84"/>
      <c r="F41" s="84"/>
      <c r="G41" s="84"/>
      <c r="H41" s="84"/>
      <c r="I41" s="85"/>
      <c r="J41" s="22">
        <v>1</v>
      </c>
      <c r="K41" s="27">
        <v>0</v>
      </c>
      <c r="L41" s="59">
        <v>0</v>
      </c>
      <c r="M41" s="55" t="s">
        <v>141</v>
      </c>
    </row>
    <row r="42" spans="1:18" ht="33" customHeight="1" x14ac:dyDescent="0.3">
      <c r="A42" s="18" t="s">
        <v>17</v>
      </c>
      <c r="B42" s="86" t="s">
        <v>89</v>
      </c>
      <c r="C42" s="87"/>
      <c r="D42" s="87"/>
      <c r="E42" s="87"/>
      <c r="F42" s="87"/>
      <c r="G42" s="87"/>
      <c r="H42" s="87"/>
      <c r="I42" s="88"/>
      <c r="J42" s="18">
        <f>J43+J44</f>
        <v>32</v>
      </c>
      <c r="K42" s="18">
        <f>K43+K44</f>
        <v>32</v>
      </c>
      <c r="L42" s="63">
        <f t="shared" ref="L42" si="2">K42/J42</f>
        <v>1</v>
      </c>
      <c r="M42" s="72" t="s">
        <v>114</v>
      </c>
    </row>
    <row r="43" spans="1:18" ht="33" customHeight="1" x14ac:dyDescent="0.3">
      <c r="A43" s="22">
        <v>1</v>
      </c>
      <c r="B43" s="83" t="s">
        <v>122</v>
      </c>
      <c r="C43" s="84"/>
      <c r="D43" s="84"/>
      <c r="E43" s="84"/>
      <c r="F43" s="84"/>
      <c r="G43" s="84"/>
      <c r="H43" s="84"/>
      <c r="I43" s="85"/>
      <c r="J43" s="22">
        <v>1</v>
      </c>
      <c r="K43" s="27">
        <v>1</v>
      </c>
      <c r="L43" s="59">
        <f t="shared" si="1"/>
        <v>1</v>
      </c>
      <c r="M43" s="37"/>
      <c r="N43" s="12"/>
    </row>
    <row r="44" spans="1:18" s="4" customFormat="1" ht="25.8" customHeight="1" x14ac:dyDescent="0.3">
      <c r="A44" s="22">
        <v>2</v>
      </c>
      <c r="B44" s="96" t="s">
        <v>46</v>
      </c>
      <c r="C44" s="97"/>
      <c r="D44" s="97"/>
      <c r="E44" s="97"/>
      <c r="F44" s="97"/>
      <c r="G44" s="97"/>
      <c r="H44" s="97"/>
      <c r="I44" s="98"/>
      <c r="J44" s="22">
        <f>SUM(J45:J49)</f>
        <v>31</v>
      </c>
      <c r="K44" s="22">
        <f>SUM(K45:K49)</f>
        <v>31</v>
      </c>
      <c r="L44" s="59">
        <f t="shared" si="1"/>
        <v>1</v>
      </c>
      <c r="M44" s="37"/>
    </row>
    <row r="45" spans="1:18" s="4" customFormat="1" ht="28.8" customHeight="1" x14ac:dyDescent="0.3">
      <c r="A45" s="22" t="s">
        <v>2</v>
      </c>
      <c r="B45" s="83" t="s">
        <v>41</v>
      </c>
      <c r="C45" s="84"/>
      <c r="D45" s="84"/>
      <c r="E45" s="84"/>
      <c r="F45" s="84"/>
      <c r="G45" s="84"/>
      <c r="H45" s="84"/>
      <c r="I45" s="85"/>
      <c r="J45" s="22">
        <v>10</v>
      </c>
      <c r="K45" s="27">
        <v>10</v>
      </c>
      <c r="L45" s="59">
        <f t="shared" si="1"/>
        <v>1</v>
      </c>
      <c r="M45" s="37"/>
    </row>
    <row r="46" spans="1:18" s="4" customFormat="1" ht="21.6" customHeight="1" x14ac:dyDescent="0.3">
      <c r="A46" s="22" t="s">
        <v>3</v>
      </c>
      <c r="B46" s="83" t="s">
        <v>42</v>
      </c>
      <c r="C46" s="84"/>
      <c r="D46" s="84"/>
      <c r="E46" s="84"/>
      <c r="F46" s="84"/>
      <c r="G46" s="84"/>
      <c r="H46" s="84"/>
      <c r="I46" s="85"/>
      <c r="J46" s="27">
        <v>6</v>
      </c>
      <c r="K46" s="27">
        <v>6</v>
      </c>
      <c r="L46" s="59">
        <f t="shared" si="1"/>
        <v>1</v>
      </c>
      <c r="M46" s="42"/>
      <c r="N46" s="8"/>
    </row>
    <row r="47" spans="1:18" s="4" customFormat="1" ht="18" customHeight="1" x14ac:dyDescent="0.3">
      <c r="A47" s="22" t="s">
        <v>95</v>
      </c>
      <c r="B47" s="83" t="s">
        <v>43</v>
      </c>
      <c r="C47" s="84"/>
      <c r="D47" s="84"/>
      <c r="E47" s="84"/>
      <c r="F47" s="84"/>
      <c r="G47" s="84"/>
      <c r="H47" s="84"/>
      <c r="I47" s="85"/>
      <c r="J47" s="27">
        <v>9</v>
      </c>
      <c r="K47" s="27">
        <v>9</v>
      </c>
      <c r="L47" s="59">
        <f t="shared" si="1"/>
        <v>1</v>
      </c>
      <c r="M47" s="37"/>
    </row>
    <row r="48" spans="1:18" s="4" customFormat="1" ht="31.8" customHeight="1" x14ac:dyDescent="0.3">
      <c r="A48" s="22" t="s">
        <v>96</v>
      </c>
      <c r="B48" s="83" t="s">
        <v>45</v>
      </c>
      <c r="C48" s="84"/>
      <c r="D48" s="84"/>
      <c r="E48" s="84"/>
      <c r="F48" s="84"/>
      <c r="G48" s="84"/>
      <c r="H48" s="84"/>
      <c r="I48" s="85"/>
      <c r="J48" s="22">
        <v>2</v>
      </c>
      <c r="K48" s="27">
        <v>2</v>
      </c>
      <c r="L48" s="59">
        <f t="shared" si="1"/>
        <v>1</v>
      </c>
      <c r="M48" s="37"/>
    </row>
    <row r="49" spans="1:17" s="4" customFormat="1" ht="45.6" customHeight="1" x14ac:dyDescent="0.3">
      <c r="A49" s="22" t="s">
        <v>97</v>
      </c>
      <c r="B49" s="83" t="s">
        <v>44</v>
      </c>
      <c r="C49" s="84"/>
      <c r="D49" s="84"/>
      <c r="E49" s="84"/>
      <c r="F49" s="84"/>
      <c r="G49" s="84"/>
      <c r="H49" s="84"/>
      <c r="I49" s="85"/>
      <c r="J49" s="22">
        <v>4</v>
      </c>
      <c r="K49" s="27">
        <v>4</v>
      </c>
      <c r="L49" s="59">
        <f t="shared" si="1"/>
        <v>1</v>
      </c>
      <c r="M49" s="37"/>
    </row>
    <row r="50" spans="1:17" ht="48" customHeight="1" x14ac:dyDescent="0.3">
      <c r="A50" s="18" t="s">
        <v>18</v>
      </c>
      <c r="B50" s="86" t="s">
        <v>83</v>
      </c>
      <c r="C50" s="87"/>
      <c r="D50" s="87"/>
      <c r="E50" s="87"/>
      <c r="F50" s="87"/>
      <c r="G50" s="87"/>
      <c r="H50" s="87"/>
      <c r="I50" s="88"/>
      <c r="J50" s="18">
        <f>SUM(J51:J53)</f>
        <v>23</v>
      </c>
      <c r="K50" s="18">
        <f>SUM(K51:K53)</f>
        <v>23</v>
      </c>
      <c r="L50" s="63">
        <f t="shared" si="1"/>
        <v>1</v>
      </c>
      <c r="M50" s="71" t="s">
        <v>114</v>
      </c>
    </row>
    <row r="51" spans="1:17" ht="27" customHeight="1" x14ac:dyDescent="0.3">
      <c r="A51" s="22">
        <v>1</v>
      </c>
      <c r="B51" s="99" t="s">
        <v>56</v>
      </c>
      <c r="C51" s="100"/>
      <c r="D51" s="100"/>
      <c r="E51" s="100"/>
      <c r="F51" s="100"/>
      <c r="G51" s="100"/>
      <c r="H51" s="100"/>
      <c r="I51" s="101"/>
      <c r="J51" s="22">
        <v>6</v>
      </c>
      <c r="K51" s="22">
        <v>6</v>
      </c>
      <c r="L51" s="59">
        <f t="shared" si="1"/>
        <v>1</v>
      </c>
      <c r="M51" s="43"/>
    </row>
    <row r="52" spans="1:17" ht="30" customHeight="1" x14ac:dyDescent="0.3">
      <c r="A52" s="22">
        <v>2</v>
      </c>
      <c r="B52" s="83" t="s">
        <v>19</v>
      </c>
      <c r="C52" s="84"/>
      <c r="D52" s="84"/>
      <c r="E52" s="84"/>
      <c r="F52" s="84"/>
      <c r="G52" s="84"/>
      <c r="H52" s="84"/>
      <c r="I52" s="85"/>
      <c r="J52" s="22">
        <v>9</v>
      </c>
      <c r="K52" s="27">
        <v>9</v>
      </c>
      <c r="L52" s="59">
        <f t="shared" si="1"/>
        <v>1</v>
      </c>
      <c r="M52" s="37"/>
    </row>
    <row r="53" spans="1:17" ht="31.2" customHeight="1" x14ac:dyDescent="0.3">
      <c r="A53" s="22">
        <v>3</v>
      </c>
      <c r="B53" s="83" t="s">
        <v>57</v>
      </c>
      <c r="C53" s="84"/>
      <c r="D53" s="84"/>
      <c r="E53" s="84"/>
      <c r="F53" s="84"/>
      <c r="G53" s="84"/>
      <c r="H53" s="84"/>
      <c r="I53" s="85"/>
      <c r="J53" s="22">
        <v>8</v>
      </c>
      <c r="K53" s="22">
        <v>8</v>
      </c>
      <c r="L53" s="59">
        <f t="shared" si="1"/>
        <v>1</v>
      </c>
      <c r="M53" s="36"/>
    </row>
    <row r="54" spans="1:17" ht="33" customHeight="1" x14ac:dyDescent="0.3">
      <c r="A54" s="18" t="s">
        <v>20</v>
      </c>
      <c r="B54" s="86" t="s">
        <v>78</v>
      </c>
      <c r="C54" s="87"/>
      <c r="D54" s="87"/>
      <c r="E54" s="87"/>
      <c r="F54" s="87"/>
      <c r="G54" s="87"/>
      <c r="H54" s="87"/>
      <c r="I54" s="88"/>
      <c r="J54" s="18">
        <f>SUM(J55:J57)</f>
        <v>34</v>
      </c>
      <c r="K54" s="18">
        <f>SUM(K55:K57)</f>
        <v>34</v>
      </c>
      <c r="L54" s="63">
        <f>K54/J54</f>
        <v>1</v>
      </c>
      <c r="M54" s="72" t="s">
        <v>114</v>
      </c>
    </row>
    <row r="55" spans="1:17" ht="40.200000000000003" customHeight="1" x14ac:dyDescent="0.3">
      <c r="A55" s="22">
        <v>1</v>
      </c>
      <c r="B55" s="83" t="s">
        <v>117</v>
      </c>
      <c r="C55" s="84"/>
      <c r="D55" s="84"/>
      <c r="E55" s="84"/>
      <c r="F55" s="84"/>
      <c r="G55" s="84"/>
      <c r="H55" s="84"/>
      <c r="I55" s="85"/>
      <c r="J55" s="22">
        <v>13</v>
      </c>
      <c r="K55" s="27">
        <v>13</v>
      </c>
      <c r="L55" s="59">
        <f t="shared" ref="L55:L81" si="3">K55/J55</f>
        <v>1</v>
      </c>
      <c r="M55" s="73" t="s">
        <v>114</v>
      </c>
    </row>
    <row r="56" spans="1:17" ht="52.2" customHeight="1" x14ac:dyDescent="0.3">
      <c r="A56" s="22">
        <v>2</v>
      </c>
      <c r="B56" s="83" t="s">
        <v>118</v>
      </c>
      <c r="C56" s="84"/>
      <c r="D56" s="84"/>
      <c r="E56" s="84"/>
      <c r="F56" s="84"/>
      <c r="G56" s="84"/>
      <c r="H56" s="84"/>
      <c r="I56" s="85"/>
      <c r="J56" s="22">
        <v>2</v>
      </c>
      <c r="K56" s="22">
        <v>2</v>
      </c>
      <c r="L56" s="59">
        <f t="shared" si="3"/>
        <v>1</v>
      </c>
      <c r="M56" s="73" t="s">
        <v>114</v>
      </c>
    </row>
    <row r="57" spans="1:17" s="6" customFormat="1" ht="21.6" customHeight="1" x14ac:dyDescent="0.3">
      <c r="A57" s="22">
        <v>3</v>
      </c>
      <c r="B57" s="96" t="s">
        <v>60</v>
      </c>
      <c r="C57" s="97"/>
      <c r="D57" s="97"/>
      <c r="E57" s="97"/>
      <c r="F57" s="97"/>
      <c r="G57" s="97"/>
      <c r="H57" s="97"/>
      <c r="I57" s="98"/>
      <c r="J57" s="22">
        <f>SUM(J58:J60)</f>
        <v>19</v>
      </c>
      <c r="K57" s="22">
        <f>SUM(K58:K60)</f>
        <v>19</v>
      </c>
      <c r="L57" s="59">
        <f>K57/J57</f>
        <v>1</v>
      </c>
      <c r="M57" s="73" t="s">
        <v>114</v>
      </c>
    </row>
    <row r="58" spans="1:17" s="6" customFormat="1" ht="65.400000000000006" customHeight="1" x14ac:dyDescent="0.3">
      <c r="A58" s="22" t="s">
        <v>5</v>
      </c>
      <c r="B58" s="83" t="s">
        <v>76</v>
      </c>
      <c r="C58" s="84"/>
      <c r="D58" s="84"/>
      <c r="E58" s="84"/>
      <c r="F58" s="84"/>
      <c r="G58" s="84"/>
      <c r="H58" s="84"/>
      <c r="I58" s="85"/>
      <c r="J58" s="22">
        <v>14</v>
      </c>
      <c r="K58" s="22">
        <v>14</v>
      </c>
      <c r="L58" s="59">
        <f t="shared" si="3"/>
        <v>1</v>
      </c>
      <c r="M58" s="37"/>
    </row>
    <row r="59" spans="1:17" s="6" customFormat="1" ht="65.400000000000006" customHeight="1" x14ac:dyDescent="0.3">
      <c r="A59" s="22" t="s">
        <v>6</v>
      </c>
      <c r="B59" s="83" t="s">
        <v>69</v>
      </c>
      <c r="C59" s="84"/>
      <c r="D59" s="84"/>
      <c r="E59" s="84"/>
      <c r="F59" s="84"/>
      <c r="G59" s="84"/>
      <c r="H59" s="84"/>
      <c r="I59" s="85"/>
      <c r="J59" s="22">
        <v>4</v>
      </c>
      <c r="K59" s="22">
        <v>4</v>
      </c>
      <c r="L59" s="59">
        <f t="shared" si="3"/>
        <v>1</v>
      </c>
      <c r="M59" s="37"/>
    </row>
    <row r="60" spans="1:17" s="6" customFormat="1" ht="82.2" customHeight="1" x14ac:dyDescent="0.3">
      <c r="A60" s="22" t="s">
        <v>7</v>
      </c>
      <c r="B60" s="83" t="s">
        <v>70</v>
      </c>
      <c r="C60" s="84"/>
      <c r="D60" s="84"/>
      <c r="E60" s="84"/>
      <c r="F60" s="84"/>
      <c r="G60" s="84"/>
      <c r="H60" s="84"/>
      <c r="I60" s="85"/>
      <c r="J60" s="22">
        <v>1</v>
      </c>
      <c r="K60" s="22">
        <v>1</v>
      </c>
      <c r="L60" s="59">
        <f t="shared" si="3"/>
        <v>1</v>
      </c>
      <c r="M60" s="37"/>
    </row>
    <row r="61" spans="1:17" ht="43.95" customHeight="1" x14ac:dyDescent="0.3">
      <c r="A61" s="18" t="s">
        <v>21</v>
      </c>
      <c r="B61" s="86" t="s">
        <v>105</v>
      </c>
      <c r="C61" s="87"/>
      <c r="D61" s="87"/>
      <c r="E61" s="87"/>
      <c r="F61" s="87"/>
      <c r="G61" s="87"/>
      <c r="H61" s="87"/>
      <c r="I61" s="88"/>
      <c r="J61" s="18">
        <f>SUM(J62:J63)</f>
        <v>9</v>
      </c>
      <c r="K61" s="18">
        <f>SUM(K62:K63)</f>
        <v>8</v>
      </c>
      <c r="L61" s="54">
        <f t="shared" si="3"/>
        <v>0.88888888888888884</v>
      </c>
      <c r="M61" s="34"/>
    </row>
    <row r="62" spans="1:17" x14ac:dyDescent="0.3">
      <c r="A62" s="22" t="s">
        <v>23</v>
      </c>
      <c r="B62" s="83" t="s">
        <v>22</v>
      </c>
      <c r="C62" s="84"/>
      <c r="D62" s="84"/>
      <c r="E62" s="84"/>
      <c r="F62" s="84"/>
      <c r="G62" s="84"/>
      <c r="H62" s="84"/>
      <c r="I62" s="85"/>
      <c r="J62" s="27">
        <v>2</v>
      </c>
      <c r="K62" s="27">
        <v>2</v>
      </c>
      <c r="L62" s="59">
        <f t="shared" si="3"/>
        <v>1</v>
      </c>
      <c r="M62" s="37"/>
    </row>
    <row r="63" spans="1:17" ht="88.8" customHeight="1" x14ac:dyDescent="0.3">
      <c r="A63" s="22" t="s">
        <v>24</v>
      </c>
      <c r="B63" s="83" t="s">
        <v>25</v>
      </c>
      <c r="C63" s="84"/>
      <c r="D63" s="84"/>
      <c r="E63" s="84"/>
      <c r="F63" s="84"/>
      <c r="G63" s="84"/>
      <c r="H63" s="84"/>
      <c r="I63" s="85"/>
      <c r="J63" s="27">
        <v>7</v>
      </c>
      <c r="K63" s="27">
        <v>6</v>
      </c>
      <c r="L63" s="33">
        <f t="shared" si="3"/>
        <v>0.8571428571428571</v>
      </c>
      <c r="M63" s="66" t="s">
        <v>127</v>
      </c>
      <c r="Q63" s="1" t="s">
        <v>102</v>
      </c>
    </row>
    <row r="64" spans="1:17" ht="27.6" customHeight="1" x14ac:dyDescent="0.3">
      <c r="A64" s="18" t="s">
        <v>26</v>
      </c>
      <c r="B64" s="86" t="s">
        <v>90</v>
      </c>
      <c r="C64" s="87"/>
      <c r="D64" s="87"/>
      <c r="E64" s="87"/>
      <c r="F64" s="87"/>
      <c r="G64" s="87"/>
      <c r="H64" s="87"/>
      <c r="I64" s="88"/>
      <c r="J64" s="18">
        <f>SUM(J65:J68)</f>
        <v>17</v>
      </c>
      <c r="K64" s="18">
        <f>SUM(K65:K68)</f>
        <v>16</v>
      </c>
      <c r="L64" s="54">
        <f t="shared" si="3"/>
        <v>0.94117647058823528</v>
      </c>
      <c r="M64" s="44"/>
    </row>
    <row r="65" spans="1:13" ht="21.6" customHeight="1" x14ac:dyDescent="0.3">
      <c r="A65" s="22">
        <v>1</v>
      </c>
      <c r="B65" s="83" t="s">
        <v>71</v>
      </c>
      <c r="C65" s="84"/>
      <c r="D65" s="84"/>
      <c r="E65" s="84"/>
      <c r="F65" s="84"/>
      <c r="G65" s="84"/>
      <c r="H65" s="84"/>
      <c r="I65" s="85"/>
      <c r="J65" s="27">
        <v>3</v>
      </c>
      <c r="K65" s="27">
        <v>3</v>
      </c>
      <c r="L65" s="59">
        <f t="shared" si="3"/>
        <v>1</v>
      </c>
      <c r="M65" s="37"/>
    </row>
    <row r="66" spans="1:13" ht="39.6" customHeight="1" x14ac:dyDescent="0.3">
      <c r="A66" s="22">
        <v>2</v>
      </c>
      <c r="B66" s="83" t="s">
        <v>72</v>
      </c>
      <c r="C66" s="84"/>
      <c r="D66" s="84"/>
      <c r="E66" s="84"/>
      <c r="F66" s="84"/>
      <c r="G66" s="84"/>
      <c r="H66" s="84"/>
      <c r="I66" s="85"/>
      <c r="J66" s="27">
        <v>3</v>
      </c>
      <c r="K66" s="27">
        <v>3</v>
      </c>
      <c r="L66" s="59">
        <f t="shared" si="3"/>
        <v>1</v>
      </c>
      <c r="M66" s="37"/>
    </row>
    <row r="67" spans="1:13" ht="55.8" customHeight="1" x14ac:dyDescent="0.3">
      <c r="A67" s="22">
        <v>3</v>
      </c>
      <c r="B67" s="99" t="s">
        <v>107</v>
      </c>
      <c r="C67" s="100"/>
      <c r="D67" s="100"/>
      <c r="E67" s="100"/>
      <c r="F67" s="100"/>
      <c r="G67" s="100"/>
      <c r="H67" s="100"/>
      <c r="I67" s="101"/>
      <c r="J67" s="27">
        <v>9</v>
      </c>
      <c r="K67" s="27">
        <v>8</v>
      </c>
      <c r="L67" s="33">
        <f t="shared" si="3"/>
        <v>0.88888888888888884</v>
      </c>
      <c r="M67" s="47" t="s">
        <v>120</v>
      </c>
    </row>
    <row r="68" spans="1:13" s="6" customFormat="1" ht="25.2" customHeight="1" x14ac:dyDescent="0.3">
      <c r="A68" s="22">
        <v>4</v>
      </c>
      <c r="B68" s="83" t="s">
        <v>63</v>
      </c>
      <c r="C68" s="84"/>
      <c r="D68" s="84"/>
      <c r="E68" s="84"/>
      <c r="F68" s="84"/>
      <c r="G68" s="84"/>
      <c r="H68" s="84"/>
      <c r="I68" s="85"/>
      <c r="J68" s="27">
        <v>2</v>
      </c>
      <c r="K68" s="27">
        <v>2</v>
      </c>
      <c r="L68" s="59">
        <f t="shared" si="3"/>
        <v>1</v>
      </c>
      <c r="M68" s="37"/>
    </row>
    <row r="69" spans="1:13" ht="27" customHeight="1" x14ac:dyDescent="0.3">
      <c r="A69" s="24" t="s">
        <v>27</v>
      </c>
      <c r="B69" s="86" t="s">
        <v>104</v>
      </c>
      <c r="C69" s="87"/>
      <c r="D69" s="87"/>
      <c r="E69" s="87"/>
      <c r="F69" s="87"/>
      <c r="G69" s="87"/>
      <c r="H69" s="87"/>
      <c r="I69" s="88"/>
      <c r="J69" s="18">
        <f>SUM(J70:J74)</f>
        <v>23</v>
      </c>
      <c r="K69" s="18">
        <f>SUM(K70:K74)</f>
        <v>23</v>
      </c>
      <c r="L69" s="63">
        <f>K69/J69</f>
        <v>1</v>
      </c>
      <c r="M69" s="72" t="s">
        <v>114</v>
      </c>
    </row>
    <row r="70" spans="1:13" s="6" customFormat="1" ht="27" customHeight="1" x14ac:dyDescent="0.3">
      <c r="A70" s="26">
        <v>2</v>
      </c>
      <c r="B70" s="99" t="s">
        <v>82</v>
      </c>
      <c r="C70" s="84"/>
      <c r="D70" s="84"/>
      <c r="E70" s="84"/>
      <c r="F70" s="84"/>
      <c r="G70" s="84"/>
      <c r="H70" s="84"/>
      <c r="I70" s="85"/>
      <c r="J70" s="46">
        <v>3</v>
      </c>
      <c r="K70" s="46">
        <v>3</v>
      </c>
      <c r="L70" s="60">
        <f t="shared" si="3"/>
        <v>1</v>
      </c>
      <c r="M70" s="74"/>
    </row>
    <row r="71" spans="1:13" s="6" customFormat="1" ht="36.6" customHeight="1" x14ac:dyDescent="0.3">
      <c r="A71" s="26">
        <v>3</v>
      </c>
      <c r="B71" s="99" t="s">
        <v>73</v>
      </c>
      <c r="C71" s="84"/>
      <c r="D71" s="84"/>
      <c r="E71" s="84"/>
      <c r="F71" s="84"/>
      <c r="G71" s="84"/>
      <c r="H71" s="84"/>
      <c r="I71" s="85"/>
      <c r="J71" s="46">
        <v>4</v>
      </c>
      <c r="K71" s="46">
        <v>4</v>
      </c>
      <c r="L71" s="60">
        <f t="shared" si="3"/>
        <v>1</v>
      </c>
      <c r="M71" s="74"/>
    </row>
    <row r="72" spans="1:13" s="6" customFormat="1" ht="22.8" customHeight="1" x14ac:dyDescent="0.3">
      <c r="A72" s="26">
        <v>4</v>
      </c>
      <c r="B72" s="99" t="s">
        <v>74</v>
      </c>
      <c r="C72" s="84"/>
      <c r="D72" s="84"/>
      <c r="E72" s="84"/>
      <c r="F72" s="84"/>
      <c r="G72" s="84"/>
      <c r="H72" s="84"/>
      <c r="I72" s="85"/>
      <c r="J72" s="46">
        <v>5</v>
      </c>
      <c r="K72" s="46">
        <v>5</v>
      </c>
      <c r="L72" s="60">
        <f t="shared" si="3"/>
        <v>1</v>
      </c>
      <c r="M72" s="74"/>
    </row>
    <row r="73" spans="1:13" s="6" customFormat="1" ht="30.6" customHeight="1" x14ac:dyDescent="0.3">
      <c r="A73" s="26">
        <v>5</v>
      </c>
      <c r="B73" s="99" t="s">
        <v>119</v>
      </c>
      <c r="C73" s="84"/>
      <c r="D73" s="84"/>
      <c r="E73" s="84"/>
      <c r="F73" s="84"/>
      <c r="G73" s="84"/>
      <c r="H73" s="84"/>
      <c r="I73" s="85"/>
      <c r="J73" s="46">
        <v>7</v>
      </c>
      <c r="K73" s="46">
        <v>7</v>
      </c>
      <c r="L73" s="60">
        <f t="shared" si="3"/>
        <v>1</v>
      </c>
      <c r="M73" s="75"/>
    </row>
    <row r="74" spans="1:13" s="6" customFormat="1" ht="31.8" customHeight="1" x14ac:dyDescent="0.3">
      <c r="A74" s="26">
        <v>6</v>
      </c>
      <c r="B74" s="99" t="s">
        <v>75</v>
      </c>
      <c r="C74" s="84"/>
      <c r="D74" s="84"/>
      <c r="E74" s="84"/>
      <c r="F74" s="84"/>
      <c r="G74" s="84"/>
      <c r="H74" s="84"/>
      <c r="I74" s="85"/>
      <c r="J74" s="46">
        <v>4</v>
      </c>
      <c r="K74" s="46">
        <v>4</v>
      </c>
      <c r="L74" s="60">
        <f t="shared" si="3"/>
        <v>1</v>
      </c>
      <c r="M74" s="75"/>
    </row>
    <row r="75" spans="1:13" ht="32.4" customHeight="1" x14ac:dyDescent="0.3">
      <c r="A75" s="18" t="s">
        <v>28</v>
      </c>
      <c r="B75" s="86" t="s">
        <v>80</v>
      </c>
      <c r="C75" s="87"/>
      <c r="D75" s="87"/>
      <c r="E75" s="87"/>
      <c r="F75" s="87"/>
      <c r="G75" s="87"/>
      <c r="H75" s="87"/>
      <c r="I75" s="88"/>
      <c r="J75" s="18">
        <f>SUM(J76:J78)</f>
        <v>9</v>
      </c>
      <c r="K75" s="18">
        <f>SUM(K76:K78)</f>
        <v>9</v>
      </c>
      <c r="L75" s="63">
        <f t="shared" si="3"/>
        <v>1</v>
      </c>
      <c r="M75" s="72" t="s">
        <v>114</v>
      </c>
    </row>
    <row r="76" spans="1:13" s="2" customFormat="1" ht="31.2" customHeight="1" x14ac:dyDescent="0.3">
      <c r="A76" s="27">
        <v>1</v>
      </c>
      <c r="B76" s="105" t="s">
        <v>110</v>
      </c>
      <c r="C76" s="84"/>
      <c r="D76" s="84"/>
      <c r="E76" s="84"/>
      <c r="F76" s="84"/>
      <c r="G76" s="84"/>
      <c r="H76" s="84"/>
      <c r="I76" s="85"/>
      <c r="J76" s="27">
        <v>3</v>
      </c>
      <c r="K76" s="27">
        <v>3</v>
      </c>
      <c r="L76" s="59">
        <f t="shared" si="3"/>
        <v>1</v>
      </c>
      <c r="M76" s="37"/>
    </row>
    <row r="77" spans="1:13" ht="28.95" customHeight="1" x14ac:dyDescent="0.3">
      <c r="A77" s="22">
        <v>2</v>
      </c>
      <c r="B77" s="83" t="s">
        <v>111</v>
      </c>
      <c r="C77" s="84"/>
      <c r="D77" s="84"/>
      <c r="E77" s="84"/>
      <c r="F77" s="84"/>
      <c r="G77" s="84"/>
      <c r="H77" s="84"/>
      <c r="I77" s="85"/>
      <c r="J77" s="22">
        <v>4</v>
      </c>
      <c r="K77" s="22">
        <v>4</v>
      </c>
      <c r="L77" s="59">
        <f t="shared" si="3"/>
        <v>1</v>
      </c>
      <c r="M77" s="37"/>
    </row>
    <row r="78" spans="1:13" ht="30" customHeight="1" x14ac:dyDescent="0.3">
      <c r="A78" s="22">
        <v>3</v>
      </c>
      <c r="B78" s="83" t="s">
        <v>116</v>
      </c>
      <c r="C78" s="84"/>
      <c r="D78" s="84"/>
      <c r="E78" s="84"/>
      <c r="F78" s="84"/>
      <c r="G78" s="84"/>
      <c r="H78" s="84"/>
      <c r="I78" s="85"/>
      <c r="J78" s="22">
        <v>2</v>
      </c>
      <c r="K78" s="22">
        <v>2</v>
      </c>
      <c r="L78" s="59">
        <f t="shared" si="3"/>
        <v>1</v>
      </c>
      <c r="M78" s="37"/>
    </row>
    <row r="79" spans="1:13" ht="28.95" customHeight="1" x14ac:dyDescent="0.3">
      <c r="A79" s="18" t="s">
        <v>48</v>
      </c>
      <c r="B79" s="86" t="s">
        <v>79</v>
      </c>
      <c r="C79" s="87"/>
      <c r="D79" s="87"/>
      <c r="E79" s="87"/>
      <c r="F79" s="87"/>
      <c r="G79" s="87"/>
      <c r="H79" s="87"/>
      <c r="I79" s="88"/>
      <c r="J79" s="18">
        <f>SUM(J80:J81)</f>
        <v>4</v>
      </c>
      <c r="K79" s="18">
        <f>SUM(K80:K81)</f>
        <v>4</v>
      </c>
      <c r="L79" s="63">
        <f>K79/J79</f>
        <v>1</v>
      </c>
      <c r="M79" s="72" t="s">
        <v>114</v>
      </c>
    </row>
    <row r="80" spans="1:13" s="6" customFormat="1" ht="42" customHeight="1" x14ac:dyDescent="0.3">
      <c r="A80" s="22">
        <v>1</v>
      </c>
      <c r="B80" s="83" t="s">
        <v>93</v>
      </c>
      <c r="C80" s="84"/>
      <c r="D80" s="84"/>
      <c r="E80" s="84"/>
      <c r="F80" s="84"/>
      <c r="G80" s="84"/>
      <c r="H80" s="84"/>
      <c r="I80" s="85"/>
      <c r="J80" s="22">
        <v>3</v>
      </c>
      <c r="K80" s="22">
        <v>3</v>
      </c>
      <c r="L80" s="59">
        <f>K80/J80</f>
        <v>1</v>
      </c>
      <c r="M80" s="47"/>
    </row>
    <row r="81" spans="1:13" ht="36" customHeight="1" x14ac:dyDescent="0.3">
      <c r="A81" s="22">
        <v>2</v>
      </c>
      <c r="B81" s="83" t="s">
        <v>94</v>
      </c>
      <c r="C81" s="84"/>
      <c r="D81" s="84"/>
      <c r="E81" s="84"/>
      <c r="F81" s="84"/>
      <c r="G81" s="84"/>
      <c r="H81" s="84"/>
      <c r="I81" s="85"/>
      <c r="J81" s="22">
        <v>1</v>
      </c>
      <c r="K81" s="22">
        <v>1</v>
      </c>
      <c r="L81" s="59">
        <f t="shared" si="3"/>
        <v>1</v>
      </c>
      <c r="M81" s="37"/>
    </row>
    <row r="82" spans="1:13" ht="42" customHeight="1" x14ac:dyDescent="0.3">
      <c r="A82" s="18" t="s">
        <v>49</v>
      </c>
      <c r="B82" s="86" t="s">
        <v>50</v>
      </c>
      <c r="C82" s="87"/>
      <c r="D82" s="87"/>
      <c r="E82" s="87"/>
      <c r="F82" s="87"/>
      <c r="G82" s="87"/>
      <c r="H82" s="87"/>
      <c r="I82" s="88"/>
      <c r="J82" s="18">
        <f>SUM(J83:J87)</f>
        <v>14</v>
      </c>
      <c r="K82" s="18">
        <f>SUM(K83:K87)</f>
        <v>11</v>
      </c>
      <c r="L82" s="54">
        <f>K82/J82</f>
        <v>0.7857142857142857</v>
      </c>
      <c r="M82" s="45"/>
    </row>
    <row r="83" spans="1:13" ht="61.95" customHeight="1" x14ac:dyDescent="0.3">
      <c r="A83" s="28">
        <v>1</v>
      </c>
      <c r="B83" s="83" t="s">
        <v>51</v>
      </c>
      <c r="C83" s="84"/>
      <c r="D83" s="84"/>
      <c r="E83" s="84"/>
      <c r="F83" s="84"/>
      <c r="G83" s="84"/>
      <c r="H83" s="84"/>
      <c r="I83" s="85"/>
      <c r="J83" s="22">
        <v>2</v>
      </c>
      <c r="K83" s="22">
        <v>2</v>
      </c>
      <c r="L83" s="62">
        <f>K83/J83</f>
        <v>1</v>
      </c>
      <c r="M83" s="37"/>
    </row>
    <row r="84" spans="1:13" ht="64.8" customHeight="1" x14ac:dyDescent="0.3">
      <c r="A84" s="28">
        <v>2</v>
      </c>
      <c r="B84" s="83" t="s">
        <v>52</v>
      </c>
      <c r="C84" s="84"/>
      <c r="D84" s="84"/>
      <c r="E84" s="84"/>
      <c r="F84" s="84"/>
      <c r="G84" s="84"/>
      <c r="H84" s="84"/>
      <c r="I84" s="85"/>
      <c r="J84" s="22">
        <v>3</v>
      </c>
      <c r="K84" s="22">
        <v>3</v>
      </c>
      <c r="L84" s="62">
        <f t="shared" ref="L84:L87" si="4">K84/J84</f>
        <v>1</v>
      </c>
      <c r="M84" s="37"/>
    </row>
    <row r="85" spans="1:13" ht="58.8" customHeight="1" x14ac:dyDescent="0.3">
      <c r="A85" s="28">
        <v>3</v>
      </c>
      <c r="B85" s="83" t="s">
        <v>53</v>
      </c>
      <c r="C85" s="84"/>
      <c r="D85" s="84"/>
      <c r="E85" s="84"/>
      <c r="F85" s="84"/>
      <c r="G85" s="84"/>
      <c r="H85" s="84"/>
      <c r="I85" s="85"/>
      <c r="J85" s="22">
        <v>5</v>
      </c>
      <c r="K85" s="46">
        <v>3</v>
      </c>
      <c r="L85" s="56">
        <f t="shared" si="4"/>
        <v>0.6</v>
      </c>
      <c r="M85" s="53" t="s">
        <v>128</v>
      </c>
    </row>
    <row r="86" spans="1:13" ht="60" customHeight="1" x14ac:dyDescent="0.3">
      <c r="A86" s="25">
        <v>4</v>
      </c>
      <c r="B86" s="83" t="s">
        <v>54</v>
      </c>
      <c r="C86" s="84"/>
      <c r="D86" s="84"/>
      <c r="E86" s="84"/>
      <c r="F86" s="84"/>
      <c r="G86" s="84"/>
      <c r="H86" s="84"/>
      <c r="I86" s="85"/>
      <c r="J86" s="22">
        <v>1</v>
      </c>
      <c r="K86" s="22">
        <v>0</v>
      </c>
      <c r="L86" s="62">
        <f t="shared" si="4"/>
        <v>0</v>
      </c>
      <c r="M86" s="53" t="s">
        <v>136</v>
      </c>
    </row>
    <row r="87" spans="1:13" s="11" customFormat="1" ht="37.799999999999997" customHeight="1" x14ac:dyDescent="0.3">
      <c r="A87" s="25" t="s">
        <v>12</v>
      </c>
      <c r="B87" s="83" t="s">
        <v>108</v>
      </c>
      <c r="C87" s="84"/>
      <c r="D87" s="84"/>
      <c r="E87" s="84"/>
      <c r="F87" s="84"/>
      <c r="G87" s="84"/>
      <c r="H87" s="50"/>
      <c r="I87" s="51"/>
      <c r="J87" s="22">
        <v>3</v>
      </c>
      <c r="K87" s="22">
        <v>3</v>
      </c>
      <c r="L87" s="62">
        <f t="shared" si="4"/>
        <v>1</v>
      </c>
      <c r="M87" s="53"/>
    </row>
    <row r="88" spans="1:13" s="6" customFormat="1" ht="43.2" customHeight="1" x14ac:dyDescent="0.3">
      <c r="A88" s="18" t="s">
        <v>55</v>
      </c>
      <c r="B88" s="86" t="s">
        <v>81</v>
      </c>
      <c r="C88" s="87"/>
      <c r="D88" s="87"/>
      <c r="E88" s="87"/>
      <c r="F88" s="87"/>
      <c r="G88" s="87"/>
      <c r="H88" s="87"/>
      <c r="I88" s="88"/>
      <c r="J88" s="18">
        <f>SUM(J89:J91)</f>
        <v>10</v>
      </c>
      <c r="K88" s="18">
        <f>SUM(K89:K91)</f>
        <v>10</v>
      </c>
      <c r="L88" s="63">
        <f>K88/J88</f>
        <v>1</v>
      </c>
      <c r="M88" s="109"/>
    </row>
    <row r="89" spans="1:13" s="6" customFormat="1" ht="26.4" customHeight="1" x14ac:dyDescent="0.3">
      <c r="A89" s="22">
        <v>1</v>
      </c>
      <c r="B89" s="83" t="s">
        <v>58</v>
      </c>
      <c r="C89" s="84"/>
      <c r="D89" s="84"/>
      <c r="E89" s="84"/>
      <c r="F89" s="84"/>
      <c r="G89" s="84"/>
      <c r="H89" s="84"/>
      <c r="I89" s="85"/>
      <c r="J89" s="22">
        <v>6</v>
      </c>
      <c r="K89" s="22">
        <v>6</v>
      </c>
      <c r="L89" s="60">
        <f t="shared" ref="L89:L91" si="5">K89/J89</f>
        <v>1</v>
      </c>
      <c r="M89" s="47"/>
    </row>
    <row r="90" spans="1:13" s="6" customFormat="1" ht="18.600000000000001" customHeight="1" x14ac:dyDescent="0.3">
      <c r="A90" s="22" t="s">
        <v>1</v>
      </c>
      <c r="B90" s="83" t="s">
        <v>59</v>
      </c>
      <c r="C90" s="84"/>
      <c r="D90" s="84"/>
      <c r="E90" s="84"/>
      <c r="F90" s="84"/>
      <c r="G90" s="84"/>
      <c r="H90" s="84"/>
      <c r="I90" s="85"/>
      <c r="J90" s="22">
        <v>2</v>
      </c>
      <c r="K90" s="22">
        <v>2</v>
      </c>
      <c r="L90" s="60">
        <f t="shared" si="5"/>
        <v>1</v>
      </c>
      <c r="M90" s="52"/>
    </row>
    <row r="91" spans="1:13" s="11" customFormat="1" ht="195" customHeight="1" x14ac:dyDescent="0.3">
      <c r="A91" s="22">
        <v>3</v>
      </c>
      <c r="B91" s="83" t="s">
        <v>103</v>
      </c>
      <c r="C91" s="84"/>
      <c r="D91" s="84"/>
      <c r="E91" s="84"/>
      <c r="F91" s="84"/>
      <c r="G91" s="84"/>
      <c r="H91" s="48"/>
      <c r="I91" s="49"/>
      <c r="J91" s="22">
        <v>2</v>
      </c>
      <c r="K91" s="22">
        <v>2</v>
      </c>
      <c r="L91" s="60">
        <f t="shared" si="5"/>
        <v>1</v>
      </c>
      <c r="M91" s="55" t="s">
        <v>142</v>
      </c>
    </row>
    <row r="92" spans="1:13" ht="22.2" hidden="1" x14ac:dyDescent="0.3">
      <c r="A92" s="29"/>
      <c r="B92" s="106" t="s">
        <v>91</v>
      </c>
      <c r="C92" s="107"/>
      <c r="D92" s="107"/>
      <c r="E92" s="107"/>
      <c r="F92" s="107"/>
      <c r="G92" s="107"/>
      <c r="H92" s="107"/>
      <c r="I92" s="108"/>
      <c r="J92" s="30">
        <f>J4+J11+J14+J22+J31+J39+J42+J50+J54+J61+J64+J69+J75+J79+J82+J88</f>
        <v>366</v>
      </c>
      <c r="K92" s="30">
        <f>K4+K11+K14+K22+K31+K39+K42+K50+K54+K61+K64+K69+K75+K79+K82+K88</f>
        <v>357</v>
      </c>
      <c r="L92" s="31">
        <f>K92/J92</f>
        <v>0.97540983606557374</v>
      </c>
      <c r="M92" s="32"/>
    </row>
    <row r="156" spans="5:5" x14ac:dyDescent="0.3">
      <c r="E156" s="1">
        <f>SUM(E158:E162)</f>
        <v>0</v>
      </c>
    </row>
  </sheetData>
  <mergeCells count="97">
    <mergeCell ref="J29:K29"/>
    <mergeCell ref="B92:I92"/>
    <mergeCell ref="B89:I89"/>
    <mergeCell ref="B90:I90"/>
    <mergeCell ref="B80:I80"/>
    <mergeCell ref="B88:I88"/>
    <mergeCell ref="B82:I82"/>
    <mergeCell ref="B83:I83"/>
    <mergeCell ref="B84:I84"/>
    <mergeCell ref="B85:I85"/>
    <mergeCell ref="B86:I86"/>
    <mergeCell ref="B91:G91"/>
    <mergeCell ref="B87:G87"/>
    <mergeCell ref="B81:I81"/>
    <mergeCell ref="B49:I49"/>
    <mergeCell ref="B45:I45"/>
    <mergeCell ref="B48:I48"/>
    <mergeCell ref="B52:I52"/>
    <mergeCell ref="B53:I53"/>
    <mergeCell ref="B70:I70"/>
    <mergeCell ref="B71:I71"/>
    <mergeCell ref="B66:I66"/>
    <mergeCell ref="B67:I67"/>
    <mergeCell ref="B69:I69"/>
    <mergeCell ref="B57:I57"/>
    <mergeCell ref="B64:I64"/>
    <mergeCell ref="B62:I62"/>
    <mergeCell ref="B59:I59"/>
    <mergeCell ref="B28:I28"/>
    <mergeCell ref="B61:I61"/>
    <mergeCell ref="B60:I60"/>
    <mergeCell ref="B79:I79"/>
    <mergeCell ref="B73:I73"/>
    <mergeCell ref="B78:I78"/>
    <mergeCell ref="B75:I75"/>
    <mergeCell ref="B77:I77"/>
    <mergeCell ref="B76:I76"/>
    <mergeCell ref="B74:I74"/>
    <mergeCell ref="B65:I65"/>
    <mergeCell ref="B63:I63"/>
    <mergeCell ref="B72:I72"/>
    <mergeCell ref="B68:I68"/>
    <mergeCell ref="B46:I46"/>
    <mergeCell ref="B47:I47"/>
    <mergeCell ref="B17:I17"/>
    <mergeCell ref="B18:I18"/>
    <mergeCell ref="B19:I19"/>
    <mergeCell ref="B23:I23"/>
    <mergeCell ref="B24:I24"/>
    <mergeCell ref="B55:I55"/>
    <mergeCell ref="B56:I56"/>
    <mergeCell ref="B50:I50"/>
    <mergeCell ref="B51:I51"/>
    <mergeCell ref="B33:I33"/>
    <mergeCell ref="B34:I34"/>
    <mergeCell ref="B42:I42"/>
    <mergeCell ref="B35:I35"/>
    <mergeCell ref="B36:I36"/>
    <mergeCell ref="B44:I44"/>
    <mergeCell ref="B43:I43"/>
    <mergeCell ref="B54:I54"/>
    <mergeCell ref="B39:I39"/>
    <mergeCell ref="B40:G40"/>
    <mergeCell ref="B38:I38"/>
    <mergeCell ref="B41:I41"/>
    <mergeCell ref="B58:I58"/>
    <mergeCell ref="B3:I3"/>
    <mergeCell ref="B4:I4"/>
    <mergeCell ref="B5:I5"/>
    <mergeCell ref="B6:I6"/>
    <mergeCell ref="B7:I7"/>
    <mergeCell ref="B8:I8"/>
    <mergeCell ref="B9:I9"/>
    <mergeCell ref="B10:I10"/>
    <mergeCell ref="B11:I11"/>
    <mergeCell ref="B12:I12"/>
    <mergeCell ref="B27:I27"/>
    <mergeCell ref="B20:I20"/>
    <mergeCell ref="B21:I21"/>
    <mergeCell ref="B37:I37"/>
    <mergeCell ref="B22:I22"/>
    <mergeCell ref="A2:M2"/>
    <mergeCell ref="L1:M1"/>
    <mergeCell ref="J26:K26"/>
    <mergeCell ref="J32:K32"/>
    <mergeCell ref="J30:K30"/>
    <mergeCell ref="B29:I29"/>
    <mergeCell ref="B31:I31"/>
    <mergeCell ref="B25:I25"/>
    <mergeCell ref="B30:I30"/>
    <mergeCell ref="B26:I26"/>
    <mergeCell ref="J25:K25"/>
    <mergeCell ref="B13:I13"/>
    <mergeCell ref="B14:I14"/>
    <mergeCell ref="B32:I32"/>
    <mergeCell ref="B15:I15"/>
    <mergeCell ref="B16:I16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2024 ФАКТ</vt:lpstr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Г. Визнер</dc:creator>
  <cp:lastModifiedBy>Елена Г. Визнер</cp:lastModifiedBy>
  <cp:lastPrinted>2025-04-03T04:24:54Z</cp:lastPrinted>
  <dcterms:created xsi:type="dcterms:W3CDTF">2016-02-03T05:24:01Z</dcterms:created>
  <dcterms:modified xsi:type="dcterms:W3CDTF">2025-04-24T04:31:09Z</dcterms:modified>
</cp:coreProperties>
</file>